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2745" windowWidth="15330" windowHeight="6360" activeTab="0"/>
  </bookViews>
  <sheets>
    <sheet name="2017-2020" sheetId="1" r:id="rId1"/>
  </sheets>
  <definedNames>
    <definedName name="_xlnm.Print_Titles" localSheetId="0">'2017-2020'!$A:$B,'2017-2020'!$4:$5</definedName>
    <definedName name="_xlnm.Print_Area" localSheetId="0">'2017-2020'!$A$1:$G$75</definedName>
  </definedNames>
  <calcPr fullCalcOnLoad="1"/>
</workbook>
</file>

<file path=xl/sharedStrings.xml><?xml version="1.0" encoding="utf-8"?>
<sst xmlns="http://schemas.openxmlformats.org/spreadsheetml/2006/main" count="151" uniqueCount="136">
  <si>
    <t>000 2 18 00000 00 0000 000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</si>
  <si>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</si>
  <si>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</si>
  <si>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</si>
  <si>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</si>
  <si>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</si>
  <si>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бюджетной классификации Российской Федерации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</si>
  <si>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</si>
  <si>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</si>
  <si>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</si>
  <si>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</si>
  <si>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</si>
  <si>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</si>
  <si>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</si>
  <si>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</si>
  <si>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</si>
  <si>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</si>
  <si>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</si>
  <si>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</si>
  <si>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</si>
  <si>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</si>
  <si>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</si>
  <si>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</si>
  <si>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000 1 08 00000 00 0000 000</t>
  </si>
  <si>
    <t>ГОСУДАРСТВЕННАЯ ПОШЛИНА</t>
  </si>
  <si>
    <t>000 1 08 03010 01 0000 110</t>
  </si>
  <si>
    <t>000 1 08 07150 01 0000 110</t>
  </si>
  <si>
    <t>Государственная пошлина за выдачу разрешения на установку рекламной конструкции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</si>
  <si>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</si>
  <si>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</si>
  <si>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</si>
  <si>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</si>
  <si>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</si>
  <si>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</si>
  <si>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</si>
  <si>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</si>
  <si>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</si>
  <si>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</si>
  <si>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</si>
  <si>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</si>
  <si>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</si>
  <si>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</si>
  <si>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</si>
  <si>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</si>
  <si>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</si>
  <si>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</si>
  <si>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 xml:space="preserve">ПРОЧИЕ НЕНАЛОГОВЫЕ ДОХОДЫ </t>
  </si>
  <si>
    <t>000 2 00 00000 00 0000 000</t>
  </si>
  <si>
    <t>БЕЗВОЗМЕЗДНЫЕ ПОСТУПЛЕНИЯ</t>
  </si>
  <si>
    <t>ИНЫЕ МЕЖБЮДЖЕТНЫЕ ТРАНСФЕРТЫ</t>
  </si>
  <si>
    <t>000 2 07 00000 00 0000 180</t>
  </si>
  <si>
    <t>ПРОЧИЕ БЕЗВОЗМЕЗДНЫЕ ПОСТУПЛЕНИЯ</t>
  </si>
  <si>
    <t>000 1 03 00000 00 0000 000</t>
  </si>
  <si>
    <t>НАЛОГИ НА ТОВАРЫ (РАБОТЫ, УСЛУГИ), РЕАЛИЗУЕМЫЕ НА ТЕРРИТОРИИ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</si>
  <si>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</si>
  <si>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</si>
  <si>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</si>
  <si>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000 1 01 02030 01 0000 110</t>
  </si>
  <si>
    <t>000 1 01 02040 01 0000 110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</si>
  <si>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0"/>
        <rFont val="Arial Narrow"/>
        <family val="2"/>
      </rPr>
      <t>1</t>
    </r>
    <r>
      <rPr>
        <i/>
        <sz val="10"/>
        <rFont val="Arial Narrow"/>
        <family val="2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</si>
  <si>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i/>
        <vertAlign val="superscript"/>
        <sz val="10"/>
        <rFont val="Arial Narrow"/>
        <family val="2"/>
      </rPr>
      <t xml:space="preserve">1 </t>
    </r>
    <r>
      <rPr>
        <i/>
        <sz val="10"/>
        <rFont val="Arial Narrow"/>
        <family val="2"/>
      </rPr>
      <t>Налогового кодекса Российской Федерации</t>
    </r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</si>
  <si>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</si>
  <si>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</si>
  <si>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</si>
  <si>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</si>
  <si>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Наименование доходов </t>
  </si>
  <si>
    <t>тыс.руб.</t>
  </si>
  <si>
    <t>Сумма</t>
  </si>
  <si>
    <t>000 2 02 10000 00 0000 151</t>
  </si>
  <si>
    <t>ДОТАЦИИ БЮДЖЕТАМ БЮДЖЕТНОЙ СИСТЕМЫ РОССИЙСКОЙ ФЕДЕРАЦИИ</t>
  </si>
  <si>
    <t>000 2 02 20000 00 0000 151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</si>
  <si>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</si>
  <si>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</si>
  <si>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000 2 02 30000 00 0000 151</t>
  </si>
  <si>
    <t>000 2 02 40000 00 0000 151</t>
  </si>
  <si>
    <t>000 2 02 00000 00 0000 000</t>
  </si>
  <si>
    <t>БЕЗВОЗМЕЗДНЫЕ ПОСТУПЛЕНИЯ ОТ ДРУГИХ БЮДЖЕТОВ БЮДЖЕТНОЙ СИСТЕМЫ РОССИЙСКОЙ ФЕДЕРАЦИИ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</si>
  <si>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</si>
  <si>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</si>
  <si>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</si>
  <si>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</si>
  <si>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</si>
  <si>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</si>
  <si>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</si>
  <si>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</si>
  <si>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</si>
  <si>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</si>
  <si>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</si>
  <si>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</si>
  <si>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</si>
  <si>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</si>
  <si>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</si>
  <si>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</si>
  <si>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</si>
  <si>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</si>
  <si>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</si>
  <si>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</si>
  <si>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</si>
  <si>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000 1 13 02994 04 0000 130</t>
  </si>
  <si>
    <t>000 1 13 02994 04 0051 130</t>
  </si>
  <si>
    <t>000 1 13 02994 04 0085 130</t>
  </si>
  <si>
    <t>родительская плата в ДДО "Управление образования"</t>
  </si>
  <si>
    <t>оздоровительная кампания "Управление образования"</t>
  </si>
  <si>
    <t>доходы от платных услуг, оказываемых казенными учреждениями "ККФКСРМ"</t>
  </si>
  <si>
    <t>оздоровительная кампания "ККФКСРМ"</t>
  </si>
  <si>
    <t>родительская плата в МУДО "ККФКСРМ"</t>
  </si>
  <si>
    <t>Доходы от продажи квартир, находящихся в собственности городских округов</t>
  </si>
  <si>
    <t>000 1 14 01040 04 0000 410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</si>
  <si>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</si>
  <si>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</si>
  <si>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</si>
  <si>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</si>
  <si>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</si>
  <si>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</si>
  <si>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</si>
  <si>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</si>
  <si>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</si>
  <si>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 xml:space="preserve">Прочие неналоговые доходы бюджетов городских округов </t>
  </si>
  <si>
    <t>Поступления по плате за установку и эксплуатацию рекламной конструкции на земельном участке, здании или ином недвижимом имуществе, находящемся в собственности ГО Ступино МО</t>
  </si>
  <si>
    <t>Поступления по плате за размещение нестационарных торговых объектов</t>
  </si>
  <si>
    <t>Поступления по плате за наем жилых помещений, находящихся в собственности муниципальных образований</t>
  </si>
  <si>
    <t>2019г</t>
  </si>
  <si>
    <t>2020г</t>
  </si>
  <si>
    <t>2018г</t>
  </si>
  <si>
    <t>доходы от оказания платных услуг по предоставлению места для одиночного, родственного или семейного (родового) захоронения</t>
  </si>
  <si>
    <t>доходы от платных услуг, оказываемых казенными учреждениями (МКУ «Аварийно-спасательная служба»)</t>
  </si>
  <si>
    <t>компенсация расходов по содержанию помещения</t>
  </si>
  <si>
    <t xml:space="preserve">прочие доходы </t>
  </si>
  <si>
    <t>Прочие доходы от компенсации затрат бюджетов городских округов (оздоровительная кампания детей)</t>
  </si>
  <si>
    <t xml:space="preserve">Прочие доходы от компенсации затрат бюджетов городских округов </t>
  </si>
  <si>
    <t>Сведения о прогнозируемых объемах поступлений по видам доходов на очередной финансовый года и плановый период в сравнении с ожидаемым исполнением текущего года</t>
  </si>
  <si>
    <r>
      <t>2017г</t>
    </r>
    <r>
      <rPr>
        <b/>
        <i/>
        <sz val="10"/>
        <rFont val="Arial Narrow"/>
        <family val="2"/>
      </rPr>
      <t xml:space="preserve"> (ожид конс бюджет)</t>
    </r>
  </si>
  <si>
    <t>%</t>
  </si>
  <si>
    <t>2018г к 2017г</t>
  </si>
  <si>
    <t>000 2 04 00000 00 0000 000</t>
  </si>
  <si>
    <t>БЕЗВОЗМЕЗДНЫЕ ПОСТУПЛЕНИЯ ОТ НЕГОСУДАРСТВЕННЫХ ОРГАНИЗАЦИЙ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</si>
</sst>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 ;\-#,##0.0\ "/>
    <numFmt numFmtId="175" formatCode="&quot;&quot;###,##0.00"/>
    <numFmt numFmtId="176" formatCode="#,##0_р_."/>
  </numFmts>
  <fonts count="49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0"/>
      <color indexed="8"/>
      <name val="Calibri"/>
      <family val="2"/>
    </font>
    <font>
      <b/>
      <sz val="11"/>
      <name val="Arial Narrow"/>
      <family val="2"/>
    </font>
    <font>
      <i/>
      <vertAlign val="superscript"/>
      <sz val="10"/>
      <name val="Arial Narrow"/>
      <family val="2"/>
    </font>
    <font>
      <sz val="10"/>
      <color indexed="36"/>
      <name val="Arial Narrow"/>
      <family val="2"/>
    </font>
    <font>
      <sz val="12"/>
      <name val="Times New Roman"/>
      <family val="1"/>
    </font>
    <font>
      <sz val="1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55" applyFont="1" applyFill="1" applyAlignment="1">
      <alignment vertical="center" wrapText="1"/>
      <protection/>
    </xf>
    <xf numFmtId="0" fontId="3" fillId="0" borderId="0" xfId="55" applyFont="1" applyFill="1" applyAlignment="1">
      <alignment vertical="center"/>
      <protection/>
    </xf>
    <xf numFmtId="0" fontId="3" fillId="0" borderId="0" xfId="55" applyFont="1" applyFill="1" applyAlignment="1">
      <alignment horizontal="right" vertical="center" wrapText="1"/>
      <protection/>
    </xf>
    <xf numFmtId="0" fontId="6" fillId="0" borderId="0" xfId="55" applyFont="1" applyFill="1" applyAlignment="1">
      <alignment vertical="center"/>
      <protection/>
    </xf>
    <xf numFmtId="0" fontId="3" fillId="0" borderId="0" xfId="55" applyFont="1" applyFill="1" applyBorder="1" applyAlignment="1">
      <alignment vertical="center" wrapText="1"/>
      <protection/>
    </xf>
    <xf numFmtId="1" fontId="5" fillId="0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10" xfId="55" applyNumberFormat="1" applyFont="1" applyFill="1" applyBorder="1" applyAlignment="1" applyProtection="1">
      <alignment horizontal="left" vertical="center" wrapText="1" indent="1"/>
      <protection/>
    </xf>
    <xf numFmtId="0" fontId="5" fillId="0" borderId="0" xfId="55" applyFont="1" applyFill="1" applyAlignment="1">
      <alignment vertical="center"/>
      <protection/>
    </xf>
    <xf numFmtId="1" fontId="3" fillId="0" borderId="10" xfId="55" applyNumberFormat="1" applyFont="1" applyFill="1" applyBorder="1" applyAlignment="1" applyProtection="1">
      <alignment horizontal="center" vertical="center" wrapText="1"/>
      <protection/>
    </xf>
    <xf numFmtId="0" fontId="3" fillId="0" borderId="10" xfId="55" applyNumberFormat="1" applyFont="1" applyFill="1" applyBorder="1" applyAlignment="1" applyProtection="1">
      <alignment horizontal="left" vertical="center" wrapText="1" indent="1"/>
      <protection/>
    </xf>
    <xf numFmtId="0" fontId="3" fillId="0" borderId="0" xfId="55" applyFont="1" applyFill="1" applyAlignment="1">
      <alignment vertical="center"/>
      <protection/>
    </xf>
    <xf numFmtId="1" fontId="7" fillId="0" borderId="10" xfId="55" applyNumberFormat="1" applyFont="1" applyFill="1" applyBorder="1" applyAlignment="1" applyProtection="1">
      <alignment horizontal="center" vertical="center" wrapText="1"/>
      <protection/>
    </xf>
    <xf numFmtId="0" fontId="8" fillId="0" borderId="0" xfId="55" applyFont="1" applyFill="1" applyAlignment="1">
      <alignment vertical="center"/>
      <protection/>
    </xf>
    <xf numFmtId="1" fontId="5" fillId="0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10" xfId="55" applyNumberFormat="1" applyFont="1" applyFill="1" applyBorder="1" applyAlignment="1" applyProtection="1">
      <alignment horizontal="left" vertical="center" wrapText="1" indent="1"/>
      <protection/>
    </xf>
    <xf numFmtId="1" fontId="3" fillId="0" borderId="10" xfId="55" applyNumberFormat="1" applyFont="1" applyFill="1" applyBorder="1" applyAlignment="1" applyProtection="1">
      <alignment horizontal="center" vertical="center" wrapText="1"/>
      <protection/>
    </xf>
    <xf numFmtId="0" fontId="3" fillId="0" borderId="10" xfId="55" applyNumberFormat="1" applyFont="1" applyFill="1" applyBorder="1" applyAlignment="1" applyProtection="1">
      <alignment horizontal="left" vertical="center" wrapText="1" indent="1"/>
      <protection/>
    </xf>
    <xf numFmtId="174" fontId="3" fillId="0" borderId="0" xfId="55" applyNumberFormat="1" applyFont="1" applyFill="1" applyAlignment="1">
      <alignment vertical="center"/>
      <protection/>
    </xf>
    <xf numFmtId="0" fontId="3" fillId="0" borderId="0" xfId="55" applyFont="1" applyFill="1" applyBorder="1" applyAlignment="1">
      <alignment vertical="center"/>
      <protection/>
    </xf>
    <xf numFmtId="174" fontId="3" fillId="0" borderId="0" xfId="55" applyNumberFormat="1" applyFont="1" applyFill="1" applyAlignment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55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5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5" fillId="0" borderId="10" xfId="55" applyNumberFormat="1" applyFont="1" applyFill="1" applyBorder="1" applyAlignment="1" applyProtection="1">
      <alignment horizontal="left" vertical="center" wrapText="1"/>
      <protection/>
    </xf>
    <xf numFmtId="0" fontId="9" fillId="0" borderId="0" xfId="55" applyFont="1" applyFill="1" applyAlignment="1">
      <alignment/>
      <protection/>
    </xf>
    <xf numFmtId="0" fontId="7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7" fillId="0" borderId="0" xfId="55" applyFont="1" applyFill="1" applyAlignment="1">
      <alignment vertical="center"/>
      <protection/>
    </xf>
    <xf numFmtId="1" fontId="12" fillId="0" borderId="10" xfId="55" applyNumberFormat="1" applyFont="1" applyFill="1" applyBorder="1" applyAlignment="1" applyProtection="1">
      <alignment horizontal="center" vertical="center" wrapText="1"/>
      <protection/>
    </xf>
    <xf numFmtId="0" fontId="12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12" fillId="0" borderId="10" xfId="55" applyNumberFormat="1" applyFont="1" applyFill="1" applyBorder="1" applyAlignment="1" applyProtection="1">
      <alignment horizontal="left" vertical="center" wrapText="1" indent="1"/>
      <protection/>
    </xf>
    <xf numFmtId="173" fontId="7" fillId="0" borderId="10" xfId="63" applyNumberFormat="1" applyFont="1" applyFill="1" applyBorder="1" applyAlignment="1" applyProtection="1">
      <alignment horizontal="center" vertical="center"/>
      <protection/>
    </xf>
    <xf numFmtId="173" fontId="3" fillId="0" borderId="10" xfId="63" applyNumberFormat="1" applyFont="1" applyFill="1" applyBorder="1" applyAlignment="1" applyProtection="1">
      <alignment horizontal="center" vertical="center"/>
      <protection/>
    </xf>
    <xf numFmtId="173" fontId="5" fillId="0" borderId="10" xfId="63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Alignment="1">
      <alignment horizontal="right" vertical="center"/>
      <protection/>
    </xf>
    <xf numFmtId="173" fontId="3" fillId="0" borderId="0" xfId="55" applyNumberFormat="1" applyFont="1" applyFill="1" applyAlignment="1">
      <alignment vertical="center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5" fillId="0" borderId="10" xfId="55" applyNumberFormat="1" applyFont="1" applyFill="1" applyBorder="1" applyAlignment="1" applyProtection="1">
      <alignment horizontal="left" vertical="center" wrapText="1"/>
      <protection/>
    </xf>
    <xf numFmtId="173" fontId="5" fillId="0" borderId="11" xfId="63" applyNumberFormat="1" applyFont="1" applyFill="1" applyBorder="1" applyAlignment="1" applyProtection="1">
      <alignment horizontal="center" vertical="center"/>
      <protection/>
    </xf>
    <xf numFmtId="173" fontId="5" fillId="0" borderId="10" xfId="63" applyNumberFormat="1" applyFont="1" applyFill="1" applyBorder="1" applyAlignment="1">
      <alignment horizontal="center" vertical="center"/>
    </xf>
    <xf numFmtId="1" fontId="5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5" applyNumberFormat="1" applyFont="1" applyFill="1" applyBorder="1" applyAlignment="1" applyProtection="1">
      <alignment horizontal="left" vertical="center" wrapText="1" indent="1"/>
      <protection locked="0"/>
    </xf>
    <xf numFmtId="173" fontId="5" fillId="0" borderId="10" xfId="63" applyNumberFormat="1" applyFont="1" applyFill="1" applyBorder="1" applyAlignment="1" applyProtection="1">
      <alignment horizontal="center" vertical="center"/>
      <protection locked="0"/>
    </xf>
    <xf numFmtId="0" fontId="5" fillId="0" borderId="0" xfId="55" applyFont="1" applyFill="1" applyAlignment="1" applyProtection="1">
      <alignment vertical="center"/>
      <protection locked="0"/>
    </xf>
    <xf numFmtId="173" fontId="3" fillId="32" borderId="10" xfId="63" applyNumberFormat="1" applyFont="1" applyFill="1" applyBorder="1" applyAlignment="1" applyProtection="1">
      <alignment horizontal="center" vertical="center"/>
      <protection/>
    </xf>
    <xf numFmtId="0" fontId="3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3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7" fillId="33" borderId="10" xfId="55" applyNumberFormat="1" applyFont="1" applyFill="1" applyBorder="1" applyAlignment="1" applyProtection="1">
      <alignment horizontal="left" vertical="center" wrapText="1" indent="2"/>
      <protection/>
    </xf>
    <xf numFmtId="173" fontId="3" fillId="0" borderId="0" xfId="55" applyNumberFormat="1" applyFont="1" applyFill="1" applyBorder="1" applyAlignment="1">
      <alignment horizontal="center" vertical="center"/>
      <protection/>
    </xf>
    <xf numFmtId="0" fontId="14" fillId="0" borderId="0" xfId="55" applyFont="1" applyFill="1">
      <alignment/>
      <protection/>
    </xf>
    <xf numFmtId="0" fontId="10" fillId="0" borderId="0" xfId="55" applyFont="1" applyFill="1" applyAlignment="1">
      <alignment horizontal="center" vertical="center" wrapText="1"/>
      <protection/>
    </xf>
    <xf numFmtId="0" fontId="10" fillId="0" borderId="0" xfId="55" applyFont="1" applyFill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173" fontId="3" fillId="0" borderId="10" xfId="63" applyNumberFormat="1" applyFont="1" applyFill="1" applyBorder="1" applyAlignment="1" applyProtection="1">
      <alignment horizontal="center" vertical="center"/>
      <protection/>
    </xf>
    <xf numFmtId="173" fontId="5" fillId="0" borderId="10" xfId="63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Прил 1_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view="pageBreakPreview" zoomScaleSheetLayoutView="100" zoomScalePageLayoutView="0" workbookViewId="0" topLeftCell="A8">
      <selection activeCell="C22" sqref="C22"/>
    </sheetView>
  </sheetViews>
  <sheetFormatPr defaultColWidth="9.00390625" defaultRowHeight="5.25" customHeight="1"/>
  <cols>
    <col min="1" max="1" width="21.125" style="1" customWidth="1"/>
    <col min="2" max="2" width="91.625" style="1" customWidth="1"/>
    <col min="3" max="3" width="12.125" style="1" customWidth="1"/>
    <col min="4" max="4" width="11.25390625" style="1" customWidth="1"/>
    <col min="5" max="5" width="7.75390625" style="1" customWidth="1"/>
    <col min="6" max="7" width="11.25390625" style="2" customWidth="1"/>
    <col min="8" max="16384" width="9.125" style="2" customWidth="1"/>
  </cols>
  <sheetData>
    <row r="1" spans="1:7" s="4" customFormat="1" ht="36.75" customHeight="1">
      <c r="A1" s="54" t="s">
        <v>130</v>
      </c>
      <c r="B1" s="54"/>
      <c r="C1" s="54"/>
      <c r="D1" s="54"/>
      <c r="E1" s="54"/>
      <c r="F1" s="54"/>
      <c r="G1" s="54"/>
    </row>
    <row r="2" spans="1:7" s="4" customFormat="1" ht="21" customHeight="1">
      <c r="A2" s="53"/>
      <c r="B2" s="53"/>
      <c r="C2" s="53"/>
      <c r="D2" s="53"/>
      <c r="E2" s="53"/>
      <c r="F2" s="53"/>
      <c r="G2" s="53"/>
    </row>
    <row r="3" spans="1:7" ht="13.5" customHeight="1">
      <c r="A3" s="5"/>
      <c r="B3" s="5"/>
      <c r="C3" s="5"/>
      <c r="D3" s="5"/>
      <c r="E3" s="5"/>
      <c r="F3" s="36"/>
      <c r="G3" s="36" t="s">
        <v>66</v>
      </c>
    </row>
    <row r="4" spans="1:7" s="8" customFormat="1" ht="18" customHeight="1">
      <c r="A4" s="55" t="s">
        <v>6</v>
      </c>
      <c r="B4" s="55" t="s">
        <v>65</v>
      </c>
      <c r="C4" s="57" t="s">
        <v>67</v>
      </c>
      <c r="D4" s="59"/>
      <c r="E4" s="60" t="s">
        <v>132</v>
      </c>
      <c r="F4" s="57" t="s">
        <v>67</v>
      </c>
      <c r="G4" s="59"/>
    </row>
    <row r="5" spans="1:7" s="8" customFormat="1" ht="30" customHeight="1">
      <c r="A5" s="56"/>
      <c r="B5" s="56"/>
      <c r="C5" s="38" t="s">
        <v>131</v>
      </c>
      <c r="D5" s="38" t="s">
        <v>123</v>
      </c>
      <c r="E5" s="38" t="s">
        <v>133</v>
      </c>
      <c r="F5" s="58" t="s">
        <v>121</v>
      </c>
      <c r="G5" s="58" t="s">
        <v>122</v>
      </c>
    </row>
    <row r="6" spans="1:7" s="8" customFormat="1" ht="23.25" customHeight="1">
      <c r="A6" s="14" t="s">
        <v>7</v>
      </c>
      <c r="B6" s="26" t="s">
        <v>8</v>
      </c>
      <c r="C6" s="35">
        <f>C7+C13+C15+C20+C23+C26+C27+C38+C40+C54+C59+C60</f>
        <v>3342269.6999999997</v>
      </c>
      <c r="D6" s="35">
        <f>D7+D13+D15+D20+D23+D26+D27+D38+D40+D54+D59+D60</f>
        <v>2807281.6</v>
      </c>
      <c r="E6" s="62">
        <f>D6/C6*100</f>
        <v>83.99326960358707</v>
      </c>
      <c r="F6" s="35">
        <f>F7+F13+F15+F20+F23+F26+F27+F38+F40+F54+F59+F60</f>
        <v>2868864.3999999994</v>
      </c>
      <c r="G6" s="35">
        <f>G7+G13+G15+G20+G23+G26+G27+G38+G40+G54+G59+G60</f>
        <v>3281192</v>
      </c>
    </row>
    <row r="7" spans="1:7" s="8" customFormat="1" ht="21.75" customHeight="1">
      <c r="A7" s="14" t="s">
        <v>9</v>
      </c>
      <c r="B7" s="15" t="s">
        <v>10</v>
      </c>
      <c r="C7" s="35">
        <f>C8</f>
        <v>1891500</v>
      </c>
      <c r="D7" s="35">
        <f>D8</f>
        <v>1432816</v>
      </c>
      <c r="E7" s="62">
        <f aca="true" t="shared" si="0" ref="E7:E68">D7/C7*100</f>
        <v>75.750251123447</v>
      </c>
      <c r="F7" s="35">
        <f>F8</f>
        <v>1467449.5</v>
      </c>
      <c r="G7" s="35">
        <f>G8</f>
        <v>1858336</v>
      </c>
    </row>
    <row r="8" spans="1:7" s="11" customFormat="1" ht="21" customHeight="1">
      <c r="A8" s="9" t="s">
        <v>11</v>
      </c>
      <c r="B8" s="10" t="s">
        <v>12</v>
      </c>
      <c r="C8" s="34">
        <f>SUM(C9:C12)</f>
        <v>1891500</v>
      </c>
      <c r="D8" s="34">
        <f>SUM(D9:D12)</f>
        <v>1432816</v>
      </c>
      <c r="E8" s="61">
        <f t="shared" si="0"/>
        <v>75.750251123447</v>
      </c>
      <c r="F8" s="34">
        <f>SUM(F9:F12)</f>
        <v>1467449.5</v>
      </c>
      <c r="G8" s="34">
        <f>SUM(G9:G12)</f>
        <v>1858336</v>
      </c>
    </row>
    <row r="9" spans="1:7" s="29" customFormat="1" ht="44.25" customHeight="1" hidden="1">
      <c r="A9" s="12" t="s">
        <v>54</v>
      </c>
      <c r="B9" s="28" t="s">
        <v>59</v>
      </c>
      <c r="C9" s="33">
        <f>1797000+41500</f>
        <v>1838500</v>
      </c>
      <c r="D9" s="33">
        <v>1399072</v>
      </c>
      <c r="E9" s="61">
        <f t="shared" si="0"/>
        <v>76.0985586075605</v>
      </c>
      <c r="F9" s="33">
        <v>1432849.5</v>
      </c>
      <c r="G9" s="33">
        <v>1811416</v>
      </c>
    </row>
    <row r="10" spans="1:7" s="29" customFormat="1" ht="58.5" customHeight="1" hidden="1">
      <c r="A10" s="12" t="s">
        <v>56</v>
      </c>
      <c r="B10" s="28" t="s">
        <v>55</v>
      </c>
      <c r="C10" s="33">
        <v>6000</v>
      </c>
      <c r="D10" s="33">
        <v>3000</v>
      </c>
      <c r="E10" s="61">
        <f t="shared" si="0"/>
        <v>50</v>
      </c>
      <c r="F10" s="33">
        <v>3000</v>
      </c>
      <c r="G10" s="33">
        <v>4140</v>
      </c>
    </row>
    <row r="11" spans="1:7" s="29" customFormat="1" ht="31.5" customHeight="1" hidden="1">
      <c r="A11" s="12" t="s">
        <v>57</v>
      </c>
      <c r="B11" s="28" t="s">
        <v>64</v>
      </c>
      <c r="C11" s="33">
        <v>28000</v>
      </c>
      <c r="D11" s="33">
        <v>15000</v>
      </c>
      <c r="E11" s="61">
        <f t="shared" si="0"/>
        <v>53.57142857142857</v>
      </c>
      <c r="F11" s="33">
        <v>15000</v>
      </c>
      <c r="G11" s="33">
        <v>18900</v>
      </c>
    </row>
    <row r="12" spans="1:7" s="29" customFormat="1" ht="43.5" customHeight="1" hidden="1">
      <c r="A12" s="12" t="s">
        <v>58</v>
      </c>
      <c r="B12" s="28" t="s">
        <v>60</v>
      </c>
      <c r="C12" s="33">
        <v>19000</v>
      </c>
      <c r="D12" s="33">
        <v>15744</v>
      </c>
      <c r="E12" s="61">
        <f t="shared" si="0"/>
        <v>82.86315789473684</v>
      </c>
      <c r="F12" s="33">
        <v>16600</v>
      </c>
      <c r="G12" s="33">
        <v>23880</v>
      </c>
    </row>
    <row r="13" spans="1:7" s="8" customFormat="1" ht="22.5" customHeight="1">
      <c r="A13" s="21" t="s">
        <v>52</v>
      </c>
      <c r="B13" s="25" t="s">
        <v>53</v>
      </c>
      <c r="C13" s="35">
        <f>C14</f>
        <v>74700</v>
      </c>
      <c r="D13" s="35">
        <f>D14</f>
        <v>65900</v>
      </c>
      <c r="E13" s="61">
        <f t="shared" si="0"/>
        <v>88.21954484605087</v>
      </c>
      <c r="F13" s="35">
        <f>F14</f>
        <v>77282.5</v>
      </c>
      <c r="G13" s="35">
        <f>G14</f>
        <v>80172</v>
      </c>
    </row>
    <row r="14" spans="1:7" s="11" customFormat="1" ht="22.5" customHeight="1">
      <c r="A14" s="9" t="s">
        <v>61</v>
      </c>
      <c r="B14" s="10" t="s">
        <v>62</v>
      </c>
      <c r="C14" s="34">
        <v>74700</v>
      </c>
      <c r="D14" s="34">
        <v>65900</v>
      </c>
      <c r="E14" s="61">
        <f t="shared" si="0"/>
        <v>88.21954484605087</v>
      </c>
      <c r="F14" s="34">
        <v>77282.5</v>
      </c>
      <c r="G14" s="34">
        <v>80172</v>
      </c>
    </row>
    <row r="15" spans="1:7" s="8" customFormat="1" ht="20.25" customHeight="1">
      <c r="A15" s="14" t="s">
        <v>13</v>
      </c>
      <c r="B15" s="15" t="s">
        <v>14</v>
      </c>
      <c r="C15" s="35">
        <f>C16+C17+C18+C19</f>
        <v>198458.5</v>
      </c>
      <c r="D15" s="35">
        <f>D16+D17+D18+D19</f>
        <v>190600</v>
      </c>
      <c r="E15" s="62">
        <f t="shared" si="0"/>
        <v>96.04023007328988</v>
      </c>
      <c r="F15" s="35">
        <f>F16+F17+F18+F19</f>
        <v>194940</v>
      </c>
      <c r="G15" s="35">
        <f>G16+G17+G18+G19</f>
        <v>196671</v>
      </c>
    </row>
    <row r="16" spans="1:7" s="11" customFormat="1" ht="22.5" customHeight="1">
      <c r="A16" s="9" t="s">
        <v>15</v>
      </c>
      <c r="B16" s="10" t="s">
        <v>16</v>
      </c>
      <c r="C16" s="34">
        <v>96100</v>
      </c>
      <c r="D16" s="34">
        <v>97000</v>
      </c>
      <c r="E16" s="61">
        <f t="shared" si="0"/>
        <v>100.93652445369408</v>
      </c>
      <c r="F16" s="34">
        <v>102820</v>
      </c>
      <c r="G16" s="34">
        <v>107871</v>
      </c>
    </row>
    <row r="17" spans="1:7" s="11" customFormat="1" ht="22.5" customHeight="1">
      <c r="A17" s="9" t="s">
        <v>17</v>
      </c>
      <c r="B17" s="10" t="s">
        <v>18</v>
      </c>
      <c r="C17" s="34">
        <v>82500</v>
      </c>
      <c r="D17" s="34">
        <v>74800</v>
      </c>
      <c r="E17" s="61">
        <f t="shared" si="0"/>
        <v>90.66666666666666</v>
      </c>
      <c r="F17" s="34">
        <v>67320</v>
      </c>
      <c r="G17" s="34">
        <v>46000</v>
      </c>
    </row>
    <row r="18" spans="1:7" s="11" customFormat="1" ht="22.5" customHeight="1">
      <c r="A18" s="9" t="s">
        <v>19</v>
      </c>
      <c r="B18" s="10" t="s">
        <v>20</v>
      </c>
      <c r="C18" s="34">
        <v>6858.5</v>
      </c>
      <c r="D18" s="34">
        <v>2800</v>
      </c>
      <c r="E18" s="61">
        <f t="shared" si="0"/>
        <v>40.825253335277395</v>
      </c>
      <c r="F18" s="34">
        <v>2800</v>
      </c>
      <c r="G18" s="34">
        <v>2800</v>
      </c>
    </row>
    <row r="19" spans="1:7" s="11" customFormat="1" ht="22.5" customHeight="1">
      <c r="A19" s="9" t="s">
        <v>21</v>
      </c>
      <c r="B19" s="10" t="s">
        <v>22</v>
      </c>
      <c r="C19" s="34">
        <v>13000</v>
      </c>
      <c r="D19" s="34">
        <v>16000</v>
      </c>
      <c r="E19" s="61">
        <f t="shared" si="0"/>
        <v>123.07692307692308</v>
      </c>
      <c r="F19" s="34">
        <v>22000</v>
      </c>
      <c r="G19" s="34">
        <v>40000</v>
      </c>
    </row>
    <row r="20" spans="1:7" s="8" customFormat="1" ht="22.5" customHeight="1">
      <c r="A20" s="14" t="s">
        <v>77</v>
      </c>
      <c r="B20" s="15" t="s">
        <v>78</v>
      </c>
      <c r="C20" s="35">
        <f>SUM(C21:C22)</f>
        <v>761000</v>
      </c>
      <c r="D20" s="35">
        <f>SUM(D21:D22)</f>
        <v>775600</v>
      </c>
      <c r="E20" s="62">
        <f t="shared" si="0"/>
        <v>101.91852825229961</v>
      </c>
      <c r="F20" s="35">
        <f>SUM(F21:F22)</f>
        <v>801460</v>
      </c>
      <c r="G20" s="35">
        <f>SUM(G21:G22)</f>
        <v>828167</v>
      </c>
    </row>
    <row r="21" spans="1:7" s="11" customFormat="1" ht="21" customHeight="1">
      <c r="A21" s="9" t="s">
        <v>79</v>
      </c>
      <c r="B21" s="10" t="s">
        <v>80</v>
      </c>
      <c r="C21" s="34">
        <v>35000</v>
      </c>
      <c r="D21" s="34">
        <v>36900</v>
      </c>
      <c r="E21" s="61">
        <f t="shared" si="0"/>
        <v>105.42857142857143</v>
      </c>
      <c r="F21" s="34">
        <v>40600</v>
      </c>
      <c r="G21" s="34">
        <v>44700</v>
      </c>
    </row>
    <row r="22" spans="1:7" s="11" customFormat="1" ht="21" customHeight="1">
      <c r="A22" s="9" t="s">
        <v>81</v>
      </c>
      <c r="B22" s="10" t="s">
        <v>82</v>
      </c>
      <c r="C22" s="34">
        <v>726000</v>
      </c>
      <c r="D22" s="34">
        <v>738700</v>
      </c>
      <c r="E22" s="61">
        <f t="shared" si="0"/>
        <v>101.74931129476583</v>
      </c>
      <c r="F22" s="34">
        <v>760860</v>
      </c>
      <c r="G22" s="34">
        <v>783467</v>
      </c>
    </row>
    <row r="23" spans="1:7" s="8" customFormat="1" ht="21" customHeight="1">
      <c r="A23" s="14" t="s">
        <v>23</v>
      </c>
      <c r="B23" s="15" t="s">
        <v>24</v>
      </c>
      <c r="C23" s="35">
        <f>C24+C25</f>
        <v>13005</v>
      </c>
      <c r="D23" s="35">
        <f>D24+D25</f>
        <v>14005</v>
      </c>
      <c r="E23" s="62">
        <f t="shared" si="0"/>
        <v>107.6893502499039</v>
      </c>
      <c r="F23" s="35">
        <f>F24+F25</f>
        <v>15005</v>
      </c>
      <c r="G23" s="35">
        <f>G24+G25</f>
        <v>16005</v>
      </c>
    </row>
    <row r="24" spans="1:7" s="11" customFormat="1" ht="30.75" customHeight="1" hidden="1">
      <c r="A24" s="9" t="s">
        <v>25</v>
      </c>
      <c r="B24" s="17" t="s">
        <v>63</v>
      </c>
      <c r="C24" s="34">
        <v>13000</v>
      </c>
      <c r="D24" s="34">
        <v>14000</v>
      </c>
      <c r="E24" s="61">
        <f t="shared" si="0"/>
        <v>107.6923076923077</v>
      </c>
      <c r="F24" s="34">
        <v>15000</v>
      </c>
      <c r="G24" s="34">
        <v>16000</v>
      </c>
    </row>
    <row r="25" spans="1:7" s="11" customFormat="1" ht="21.75" customHeight="1" hidden="1">
      <c r="A25" s="9" t="s">
        <v>26</v>
      </c>
      <c r="B25" s="17" t="s">
        <v>27</v>
      </c>
      <c r="C25" s="34">
        <v>5</v>
      </c>
      <c r="D25" s="34">
        <v>5</v>
      </c>
      <c r="E25" s="61">
        <f t="shared" si="0"/>
        <v>100</v>
      </c>
      <c r="F25" s="34">
        <v>5</v>
      </c>
      <c r="G25" s="34">
        <v>5</v>
      </c>
    </row>
    <row r="26" spans="1:7" s="8" customFormat="1" ht="24" customHeight="1">
      <c r="A26" s="6" t="s">
        <v>28</v>
      </c>
      <c r="B26" s="7" t="s">
        <v>29</v>
      </c>
      <c r="C26" s="35">
        <v>1750.3</v>
      </c>
      <c r="D26" s="35">
        <v>0</v>
      </c>
      <c r="E26" s="62"/>
      <c r="F26" s="35">
        <v>0</v>
      </c>
      <c r="G26" s="35">
        <v>0</v>
      </c>
    </row>
    <row r="27" spans="1:7" s="8" customFormat="1" ht="29.25" customHeight="1">
      <c r="A27" s="14" t="s">
        <v>30</v>
      </c>
      <c r="B27" s="15" t="s">
        <v>31</v>
      </c>
      <c r="C27" s="35">
        <f>C28+C29+C34+C35</f>
        <v>145686.6</v>
      </c>
      <c r="D27" s="35">
        <f>D28+D29+D34+D35</f>
        <v>137796.7</v>
      </c>
      <c r="E27" s="62">
        <f t="shared" si="0"/>
        <v>94.58433376851406</v>
      </c>
      <c r="F27" s="35">
        <f>F28+F29+F34+F35</f>
        <v>126050.4</v>
      </c>
      <c r="G27" s="35">
        <f>G28+G29+G34+G35</f>
        <v>119518</v>
      </c>
    </row>
    <row r="28" spans="1:7" s="11" customFormat="1" ht="24" customHeight="1">
      <c r="A28" s="9" t="s">
        <v>32</v>
      </c>
      <c r="B28" s="10" t="s">
        <v>33</v>
      </c>
      <c r="C28" s="34">
        <v>10.5</v>
      </c>
      <c r="D28" s="34"/>
      <c r="E28" s="61"/>
      <c r="F28" s="34"/>
      <c r="G28" s="34"/>
    </row>
    <row r="29" spans="1:7" s="11" customFormat="1" ht="46.5" customHeight="1">
      <c r="A29" s="16" t="s">
        <v>34</v>
      </c>
      <c r="B29" s="39" t="s">
        <v>5</v>
      </c>
      <c r="C29" s="34">
        <f>SUM(C30:C33)</f>
        <v>139700</v>
      </c>
      <c r="D29" s="34">
        <f>SUM(D30:D33)</f>
        <v>132946.7</v>
      </c>
      <c r="E29" s="61">
        <f t="shared" si="0"/>
        <v>95.16585540443809</v>
      </c>
      <c r="F29" s="34">
        <f>SUM(F30:F33)</f>
        <v>121006.4</v>
      </c>
      <c r="G29" s="34">
        <f>SUM(G30:G33)</f>
        <v>114378</v>
      </c>
    </row>
    <row r="30" spans="1:7" s="11" customFormat="1" ht="46.5" customHeight="1">
      <c r="A30" s="16" t="s">
        <v>83</v>
      </c>
      <c r="B30" s="48" t="s">
        <v>84</v>
      </c>
      <c r="C30" s="47">
        <v>121000</v>
      </c>
      <c r="D30" s="34">
        <v>128610</v>
      </c>
      <c r="E30" s="61">
        <f t="shared" si="0"/>
        <v>106.2892561983471</v>
      </c>
      <c r="F30" s="47">
        <v>116650</v>
      </c>
      <c r="G30" s="47">
        <v>110000</v>
      </c>
    </row>
    <row r="31" spans="1:7" s="11" customFormat="1" ht="44.25" customHeight="1">
      <c r="A31" s="9" t="s">
        <v>85</v>
      </c>
      <c r="B31" s="49" t="s">
        <v>86</v>
      </c>
      <c r="C31" s="47">
        <v>2700</v>
      </c>
      <c r="D31" s="34">
        <v>0</v>
      </c>
      <c r="E31" s="61"/>
      <c r="F31" s="47">
        <v>0</v>
      </c>
      <c r="G31" s="47">
        <v>0</v>
      </c>
    </row>
    <row r="32" spans="1:7" s="11" customFormat="1" ht="42.75" customHeight="1">
      <c r="A32" s="9" t="s">
        <v>88</v>
      </c>
      <c r="B32" s="49" t="s">
        <v>87</v>
      </c>
      <c r="C32" s="47">
        <v>400</v>
      </c>
      <c r="D32" s="34">
        <v>534.3</v>
      </c>
      <c r="E32" s="61">
        <f t="shared" si="0"/>
        <v>133.575</v>
      </c>
      <c r="F32" s="47">
        <v>554</v>
      </c>
      <c r="G32" s="47">
        <v>575.6</v>
      </c>
    </row>
    <row r="33" spans="1:7" s="11" customFormat="1" ht="24" customHeight="1">
      <c r="A33" s="22" t="s">
        <v>89</v>
      </c>
      <c r="B33" s="49" t="s">
        <v>90</v>
      </c>
      <c r="C33" s="47">
        <v>15600</v>
      </c>
      <c r="D33" s="34">
        <v>3802.4</v>
      </c>
      <c r="E33" s="61">
        <f t="shared" si="0"/>
        <v>24.374358974358977</v>
      </c>
      <c r="F33" s="47">
        <v>3802.4</v>
      </c>
      <c r="G33" s="47">
        <v>3802.4</v>
      </c>
    </row>
    <row r="34" spans="1:7" s="11" customFormat="1" ht="32.25" customHeight="1">
      <c r="A34" s="9" t="s">
        <v>91</v>
      </c>
      <c r="B34" s="10" t="s">
        <v>92</v>
      </c>
      <c r="C34" s="34">
        <v>1126.1</v>
      </c>
      <c r="D34" s="34">
        <v>0</v>
      </c>
      <c r="E34" s="61"/>
      <c r="F34" s="34">
        <v>0</v>
      </c>
      <c r="G34" s="34">
        <v>0</v>
      </c>
    </row>
    <row r="35" spans="1:7" s="11" customFormat="1" ht="46.5" customHeight="1">
      <c r="A35" s="9" t="s">
        <v>93</v>
      </c>
      <c r="B35" s="10" t="s">
        <v>94</v>
      </c>
      <c r="C35" s="34">
        <f>C36+C37</f>
        <v>4850</v>
      </c>
      <c r="D35" s="34">
        <f>D36+D37</f>
        <v>4850</v>
      </c>
      <c r="E35" s="61">
        <f t="shared" si="0"/>
        <v>100</v>
      </c>
      <c r="F35" s="34">
        <f>F36+F37</f>
        <v>5044</v>
      </c>
      <c r="G35" s="34">
        <f>G36+G37</f>
        <v>5140</v>
      </c>
    </row>
    <row r="36" spans="1:7" s="29" customFormat="1" ht="25.5" customHeight="1" hidden="1">
      <c r="A36" s="12" t="s">
        <v>93</v>
      </c>
      <c r="B36" s="28" t="s">
        <v>120</v>
      </c>
      <c r="C36" s="33">
        <v>4850</v>
      </c>
      <c r="D36" s="33">
        <v>4850</v>
      </c>
      <c r="E36" s="61">
        <f t="shared" si="0"/>
        <v>100</v>
      </c>
      <c r="F36" s="33">
        <v>5044</v>
      </c>
      <c r="G36" s="33">
        <v>5140</v>
      </c>
    </row>
    <row r="37" spans="1:7" s="29" customFormat="1" ht="54.75" customHeight="1" hidden="1">
      <c r="A37" s="12" t="s">
        <v>93</v>
      </c>
      <c r="B37" s="50" t="s">
        <v>94</v>
      </c>
      <c r="C37" s="33"/>
      <c r="D37" s="33"/>
      <c r="E37" s="61" t="e">
        <f t="shared" si="0"/>
        <v>#DIV/0!</v>
      </c>
      <c r="F37" s="33"/>
      <c r="G37" s="33"/>
    </row>
    <row r="38" spans="1:7" s="8" customFormat="1" ht="21.75" customHeight="1">
      <c r="A38" s="14" t="s">
        <v>35</v>
      </c>
      <c r="B38" s="15" t="s">
        <v>36</v>
      </c>
      <c r="C38" s="35">
        <f>C39</f>
        <v>4600</v>
      </c>
      <c r="D38" s="35">
        <f>D39</f>
        <v>3000</v>
      </c>
      <c r="E38" s="62">
        <f t="shared" si="0"/>
        <v>65.21739130434783</v>
      </c>
      <c r="F38" s="35">
        <f>F39</f>
        <v>3000</v>
      </c>
      <c r="G38" s="35">
        <f>G39</f>
        <v>3000</v>
      </c>
    </row>
    <row r="39" spans="1:7" s="11" customFormat="1" ht="20.25" customHeight="1">
      <c r="A39" s="9" t="s">
        <v>37</v>
      </c>
      <c r="B39" s="10" t="s">
        <v>38</v>
      </c>
      <c r="C39" s="34">
        <v>4600</v>
      </c>
      <c r="D39" s="34">
        <v>3000</v>
      </c>
      <c r="E39" s="61">
        <f t="shared" si="0"/>
        <v>65.21739130434783</v>
      </c>
      <c r="F39" s="34">
        <v>3000</v>
      </c>
      <c r="G39" s="34">
        <v>3000</v>
      </c>
    </row>
    <row r="40" spans="1:7" s="8" customFormat="1" ht="24.75" customHeight="1">
      <c r="A40" s="14" t="s">
        <v>39</v>
      </c>
      <c r="B40" s="15" t="s">
        <v>40</v>
      </c>
      <c r="C40" s="35">
        <f>C41+C45+C48+C51</f>
        <v>117610</v>
      </c>
      <c r="D40" s="35">
        <f>D41+D45+D48+D51</f>
        <v>113825.5</v>
      </c>
      <c r="E40" s="62">
        <f t="shared" si="0"/>
        <v>96.78216138083496</v>
      </c>
      <c r="F40" s="35">
        <f>F41+F45+F48+F51</f>
        <v>113874.8</v>
      </c>
      <c r="G40" s="35">
        <f>G41+G45+G48+G51</f>
        <v>113921.40000000001</v>
      </c>
    </row>
    <row r="41" spans="1:7" s="8" customFormat="1" ht="24" customHeight="1" hidden="1">
      <c r="A41" s="30" t="s">
        <v>95</v>
      </c>
      <c r="B41" s="31" t="s">
        <v>96</v>
      </c>
      <c r="C41" s="34">
        <f>SUM(C42:C44)</f>
        <v>1295.1999999999998</v>
      </c>
      <c r="D41" s="34">
        <f>SUM(D42:D44)</f>
        <v>1328.3</v>
      </c>
      <c r="E41" s="61">
        <f t="shared" si="0"/>
        <v>102.55558987029032</v>
      </c>
      <c r="F41" s="34">
        <f>SUM(F42:F44)</f>
        <v>1354.3</v>
      </c>
      <c r="G41" s="34">
        <f>SUM(G42:G44)</f>
        <v>1377.6</v>
      </c>
    </row>
    <row r="42" spans="1:7" s="13" customFormat="1" ht="22.5" customHeight="1" hidden="1">
      <c r="A42" s="12" t="s">
        <v>95</v>
      </c>
      <c r="B42" s="28" t="s">
        <v>125</v>
      </c>
      <c r="C42" s="33">
        <v>536.4</v>
      </c>
      <c r="D42" s="33">
        <v>536.4</v>
      </c>
      <c r="E42" s="33">
        <f t="shared" si="0"/>
        <v>100</v>
      </c>
      <c r="F42" s="33">
        <v>540</v>
      </c>
      <c r="G42" s="33">
        <v>540</v>
      </c>
    </row>
    <row r="43" spans="1:7" s="13" customFormat="1" ht="31.5" customHeight="1" hidden="1">
      <c r="A43" s="12" t="s">
        <v>95</v>
      </c>
      <c r="B43" s="28" t="s">
        <v>124</v>
      </c>
      <c r="C43" s="33"/>
      <c r="D43" s="33">
        <v>0</v>
      </c>
      <c r="E43" s="33" t="e">
        <f t="shared" si="0"/>
        <v>#DIV/0!</v>
      </c>
      <c r="F43" s="33"/>
      <c r="G43" s="33"/>
    </row>
    <row r="44" spans="1:7" s="13" customFormat="1" ht="21" customHeight="1" hidden="1">
      <c r="A44" s="12" t="s">
        <v>95</v>
      </c>
      <c r="B44" s="28" t="s">
        <v>103</v>
      </c>
      <c r="C44" s="33">
        <v>758.8</v>
      </c>
      <c r="D44" s="33">
        <v>791.9</v>
      </c>
      <c r="E44" s="33">
        <f t="shared" si="0"/>
        <v>104.3621507643648</v>
      </c>
      <c r="F44" s="33">
        <v>814.3</v>
      </c>
      <c r="G44" s="33">
        <v>837.6</v>
      </c>
    </row>
    <row r="45" spans="1:7" s="8" customFormat="1" ht="23.25" customHeight="1" hidden="1">
      <c r="A45" s="30" t="s">
        <v>98</v>
      </c>
      <c r="B45" s="32" t="s">
        <v>97</v>
      </c>
      <c r="C45" s="34">
        <f>SUM(C46:C47)</f>
        <v>13807.3</v>
      </c>
      <c r="D45" s="34">
        <f>SUM(D46:D47)</f>
        <v>2600</v>
      </c>
      <c r="E45" s="61">
        <f t="shared" si="0"/>
        <v>18.830618585820545</v>
      </c>
      <c r="F45" s="34">
        <f>SUM(F46:F47)</f>
        <v>2600</v>
      </c>
      <c r="G45" s="34">
        <f>SUM(G46:G47)</f>
        <v>2600</v>
      </c>
    </row>
    <row r="46" spans="1:7" s="13" customFormat="1" ht="20.25" customHeight="1" hidden="1">
      <c r="A46" s="12" t="s">
        <v>98</v>
      </c>
      <c r="B46" s="28" t="s">
        <v>126</v>
      </c>
      <c r="C46" s="33">
        <v>11680</v>
      </c>
      <c r="D46" s="33">
        <v>2600</v>
      </c>
      <c r="E46" s="33">
        <f t="shared" si="0"/>
        <v>22.26027397260274</v>
      </c>
      <c r="F46" s="33">
        <v>2600</v>
      </c>
      <c r="G46" s="33">
        <v>2600</v>
      </c>
    </row>
    <row r="47" spans="1:7" s="13" customFormat="1" ht="20.25" customHeight="1" hidden="1">
      <c r="A47" s="12" t="s">
        <v>98</v>
      </c>
      <c r="B47" s="28" t="s">
        <v>127</v>
      </c>
      <c r="C47" s="33">
        <v>2127.3</v>
      </c>
      <c r="D47" s="33">
        <v>0</v>
      </c>
      <c r="E47" s="33">
        <f t="shared" si="0"/>
        <v>0</v>
      </c>
      <c r="F47" s="33"/>
      <c r="G47" s="33"/>
    </row>
    <row r="48" spans="1:7" s="8" customFormat="1" ht="22.5" customHeight="1" hidden="1">
      <c r="A48" s="30" t="s">
        <v>99</v>
      </c>
      <c r="B48" s="32" t="s">
        <v>128</v>
      </c>
      <c r="C48" s="34">
        <f>C49+C50</f>
        <v>1599.9</v>
      </c>
      <c r="D48" s="34">
        <f>D49+D50</f>
        <v>1167.9</v>
      </c>
      <c r="E48" s="61">
        <f t="shared" si="0"/>
        <v>72.99831239452466</v>
      </c>
      <c r="F48" s="34">
        <f>F49+F50</f>
        <v>1191.2</v>
      </c>
      <c r="G48" s="34">
        <f>G49+G50</f>
        <v>1214.5</v>
      </c>
    </row>
    <row r="49" spans="1:7" s="13" customFormat="1" ht="21" customHeight="1" hidden="1">
      <c r="A49" s="12" t="s">
        <v>99</v>
      </c>
      <c r="B49" s="28" t="s">
        <v>102</v>
      </c>
      <c r="C49" s="33">
        <v>1017.2</v>
      </c>
      <c r="D49" s="33">
        <v>562</v>
      </c>
      <c r="E49" s="33">
        <f t="shared" si="0"/>
        <v>55.249705072748725</v>
      </c>
      <c r="F49" s="33">
        <v>562</v>
      </c>
      <c r="G49" s="33">
        <v>562</v>
      </c>
    </row>
    <row r="50" spans="1:7" s="13" customFormat="1" ht="21" customHeight="1" hidden="1">
      <c r="A50" s="12" t="s">
        <v>99</v>
      </c>
      <c r="B50" s="28" t="s">
        <v>104</v>
      </c>
      <c r="C50" s="33">
        <v>582.7</v>
      </c>
      <c r="D50" s="33">
        <v>605.9</v>
      </c>
      <c r="E50" s="33">
        <f t="shared" si="0"/>
        <v>103.98146559121331</v>
      </c>
      <c r="F50" s="33">
        <v>629.2</v>
      </c>
      <c r="G50" s="33">
        <v>652.5</v>
      </c>
    </row>
    <row r="51" spans="1:7" s="8" customFormat="1" ht="21.75" customHeight="1" hidden="1">
      <c r="A51" s="30" t="s">
        <v>100</v>
      </c>
      <c r="B51" s="32" t="s">
        <v>129</v>
      </c>
      <c r="C51" s="34">
        <f>C52+C53</f>
        <v>100907.6</v>
      </c>
      <c r="D51" s="34">
        <f>D52+D53</f>
        <v>108729.3</v>
      </c>
      <c r="E51" s="61">
        <f t="shared" si="0"/>
        <v>107.75134875866634</v>
      </c>
      <c r="F51" s="34">
        <f>F52+F53</f>
        <v>108729.3</v>
      </c>
      <c r="G51" s="34">
        <f>G52+G53</f>
        <v>108729.3</v>
      </c>
    </row>
    <row r="52" spans="1:7" s="13" customFormat="1" ht="21" customHeight="1" hidden="1">
      <c r="A52" s="12" t="s">
        <v>100</v>
      </c>
      <c r="B52" s="28" t="s">
        <v>101</v>
      </c>
      <c r="C52" s="33">
        <v>98613</v>
      </c>
      <c r="D52" s="33">
        <v>108729.3</v>
      </c>
      <c r="E52" s="33">
        <f t="shared" si="0"/>
        <v>110.25858659608774</v>
      </c>
      <c r="F52" s="33">
        <v>108729.3</v>
      </c>
      <c r="G52" s="33">
        <v>108729.3</v>
      </c>
    </row>
    <row r="53" spans="1:7" s="13" customFormat="1" ht="21" customHeight="1" hidden="1">
      <c r="A53" s="12" t="s">
        <v>100</v>
      </c>
      <c r="B53" s="28" t="s">
        <v>105</v>
      </c>
      <c r="C53" s="33">
        <v>2294.6</v>
      </c>
      <c r="D53" s="33">
        <v>0</v>
      </c>
      <c r="E53" s="33">
        <f t="shared" si="0"/>
        <v>0</v>
      </c>
      <c r="F53" s="33">
        <v>0</v>
      </c>
      <c r="G53" s="33">
        <v>0</v>
      </c>
    </row>
    <row r="54" spans="1:7" s="8" customFormat="1" ht="21" customHeight="1">
      <c r="A54" s="14" t="s">
        <v>41</v>
      </c>
      <c r="B54" s="15" t="s">
        <v>42</v>
      </c>
      <c r="C54" s="35">
        <f>C55+C56+C57+C58</f>
        <v>118263.9</v>
      </c>
      <c r="D54" s="35">
        <f>D55+D56+D57+D58</f>
        <v>59081.9</v>
      </c>
      <c r="E54" s="62">
        <f t="shared" si="0"/>
        <v>49.95767939328908</v>
      </c>
      <c r="F54" s="35">
        <f>F55+F56+F57+F58</f>
        <v>51337.4</v>
      </c>
      <c r="G54" s="35">
        <f>G55+G56+G57+G58</f>
        <v>46601.6</v>
      </c>
    </row>
    <row r="55" spans="1:7" s="11" customFormat="1" ht="21.75" customHeight="1" hidden="1">
      <c r="A55" s="9" t="s">
        <v>107</v>
      </c>
      <c r="B55" s="24" t="s">
        <v>106</v>
      </c>
      <c r="C55" s="34"/>
      <c r="D55" s="34"/>
      <c r="E55" s="61"/>
      <c r="F55" s="34"/>
      <c r="G55" s="34"/>
    </row>
    <row r="56" spans="1:7" s="11" customFormat="1" ht="46.5" customHeight="1">
      <c r="A56" s="9" t="s">
        <v>108</v>
      </c>
      <c r="B56" s="24" t="s">
        <v>109</v>
      </c>
      <c r="C56" s="47">
        <v>73263.9</v>
      </c>
      <c r="D56" s="34">
        <v>36081.9</v>
      </c>
      <c r="E56" s="61">
        <f t="shared" si="0"/>
        <v>49.2492209669428</v>
      </c>
      <c r="F56" s="47">
        <v>18337.4</v>
      </c>
      <c r="G56" s="47">
        <v>13601.6</v>
      </c>
    </row>
    <row r="57" spans="1:7" s="11" customFormat="1" ht="32.25" customHeight="1">
      <c r="A57" s="9" t="s">
        <v>111</v>
      </c>
      <c r="B57" s="10" t="s">
        <v>110</v>
      </c>
      <c r="C57" s="47">
        <v>31000</v>
      </c>
      <c r="D57" s="34">
        <v>10000</v>
      </c>
      <c r="E57" s="61">
        <f t="shared" si="0"/>
        <v>32.25806451612903</v>
      </c>
      <c r="F57" s="47">
        <v>15000</v>
      </c>
      <c r="G57" s="47">
        <v>15000</v>
      </c>
    </row>
    <row r="58" spans="1:7" s="11" customFormat="1" ht="47.25" customHeight="1">
      <c r="A58" s="9" t="s">
        <v>113</v>
      </c>
      <c r="B58" s="10" t="s">
        <v>112</v>
      </c>
      <c r="C58" s="47">
        <v>14000</v>
      </c>
      <c r="D58" s="34">
        <v>13000</v>
      </c>
      <c r="E58" s="61">
        <f t="shared" si="0"/>
        <v>92.85714285714286</v>
      </c>
      <c r="F58" s="47">
        <v>18000</v>
      </c>
      <c r="G58" s="47">
        <v>18000</v>
      </c>
    </row>
    <row r="59" spans="1:7" s="8" customFormat="1" ht="21" customHeight="1">
      <c r="A59" s="14" t="s">
        <v>43</v>
      </c>
      <c r="B59" s="15" t="s">
        <v>44</v>
      </c>
      <c r="C59" s="35">
        <v>12000</v>
      </c>
      <c r="D59" s="35">
        <v>11000</v>
      </c>
      <c r="E59" s="62">
        <f t="shared" si="0"/>
        <v>91.66666666666666</v>
      </c>
      <c r="F59" s="35">
        <v>14780</v>
      </c>
      <c r="G59" s="35">
        <v>15000</v>
      </c>
    </row>
    <row r="60" spans="1:7" s="8" customFormat="1" ht="21" customHeight="1">
      <c r="A60" s="14" t="s">
        <v>45</v>
      </c>
      <c r="B60" s="15" t="s">
        <v>46</v>
      </c>
      <c r="C60" s="35">
        <f>C61+C62</f>
        <v>3695.4</v>
      </c>
      <c r="D60" s="35">
        <f>D61+D62</f>
        <v>3656.5</v>
      </c>
      <c r="E60" s="62">
        <f t="shared" si="0"/>
        <v>98.94733993613681</v>
      </c>
      <c r="F60" s="35">
        <f>F61+F62</f>
        <v>3684.8</v>
      </c>
      <c r="G60" s="35">
        <f>G61+G62</f>
        <v>3800</v>
      </c>
    </row>
    <row r="61" spans="1:7" s="11" customFormat="1" ht="21.75" customHeight="1" hidden="1">
      <c r="A61" s="9" t="s">
        <v>114</v>
      </c>
      <c r="B61" s="10" t="s">
        <v>115</v>
      </c>
      <c r="C61" s="34"/>
      <c r="D61" s="34"/>
      <c r="E61" s="61"/>
      <c r="F61" s="34"/>
      <c r="G61" s="34"/>
    </row>
    <row r="62" spans="1:7" s="11" customFormat="1" ht="21.75" customHeight="1">
      <c r="A62" s="9" t="s">
        <v>116</v>
      </c>
      <c r="B62" s="17" t="s">
        <v>117</v>
      </c>
      <c r="C62" s="34">
        <f>C63+C64</f>
        <v>3695.4</v>
      </c>
      <c r="D62" s="34">
        <f>D63+D64</f>
        <v>3656.5</v>
      </c>
      <c r="E62" s="61">
        <f t="shared" si="0"/>
        <v>98.94733993613681</v>
      </c>
      <c r="F62" s="34">
        <f>F63+F64</f>
        <v>3684.8</v>
      </c>
      <c r="G62" s="34">
        <f>G63+G64</f>
        <v>3800</v>
      </c>
    </row>
    <row r="63" spans="1:7" s="29" customFormat="1" ht="21.75" customHeight="1" hidden="1">
      <c r="A63" s="12" t="s">
        <v>116</v>
      </c>
      <c r="B63" s="28" t="s">
        <v>119</v>
      </c>
      <c r="C63" s="33">
        <v>1257.4</v>
      </c>
      <c r="D63" s="33">
        <v>1171.7</v>
      </c>
      <c r="E63" s="33">
        <f t="shared" si="0"/>
        <v>93.18434865595673</v>
      </c>
      <c r="F63" s="33">
        <v>1200</v>
      </c>
      <c r="G63" s="33">
        <v>1200</v>
      </c>
    </row>
    <row r="64" spans="1:7" s="29" customFormat="1" ht="32.25" customHeight="1" hidden="1">
      <c r="A64" s="12" t="s">
        <v>116</v>
      </c>
      <c r="B64" s="28" t="s">
        <v>118</v>
      </c>
      <c r="C64" s="33">
        <v>2438</v>
      </c>
      <c r="D64" s="33">
        <v>2484.8</v>
      </c>
      <c r="E64" s="33">
        <f t="shared" si="0"/>
        <v>101.91960623461856</v>
      </c>
      <c r="F64" s="33">
        <v>2484.8</v>
      </c>
      <c r="G64" s="33">
        <v>2600</v>
      </c>
    </row>
    <row r="65" spans="1:7" s="8" customFormat="1" ht="23.25" customHeight="1">
      <c r="A65" s="14" t="s">
        <v>47</v>
      </c>
      <c r="B65" s="26" t="s">
        <v>48</v>
      </c>
      <c r="C65" s="35">
        <f>C67+C68+C69+C70+C72+C73+C74</f>
        <v>2442543.46939</v>
      </c>
      <c r="D65" s="35">
        <f>D67+D68+D69+D70+D72+D73+D74</f>
        <v>2189314</v>
      </c>
      <c r="E65" s="62">
        <f t="shared" si="0"/>
        <v>89.63255014440985</v>
      </c>
      <c r="F65" s="35">
        <f>F67+F68+F69+F70+F72+F73+F74</f>
        <v>2153661</v>
      </c>
      <c r="G65" s="35">
        <f>G67+G68+G69+G70+G72+G73+G74</f>
        <v>1796624</v>
      </c>
    </row>
    <row r="66" spans="1:7" s="8" customFormat="1" ht="27" customHeight="1">
      <c r="A66" s="23" t="s">
        <v>75</v>
      </c>
      <c r="B66" s="26" t="s">
        <v>76</v>
      </c>
      <c r="C66" s="35">
        <f>C67+C68+C69+C70</f>
        <v>2437877.9456</v>
      </c>
      <c r="D66" s="35">
        <f>D67+D68+D69+D70</f>
        <v>2189314</v>
      </c>
      <c r="E66" s="62">
        <f t="shared" si="0"/>
        <v>89.80408571936013</v>
      </c>
      <c r="F66" s="35">
        <f>F67+F68+F69+F70</f>
        <v>2153661</v>
      </c>
      <c r="G66" s="35">
        <f>G67+G68+G69+G70</f>
        <v>1796624</v>
      </c>
    </row>
    <row r="67" spans="1:7" s="8" customFormat="1" ht="22.5" customHeight="1">
      <c r="A67" s="23" t="s">
        <v>68</v>
      </c>
      <c r="B67" s="15" t="s">
        <v>69</v>
      </c>
      <c r="C67" s="42">
        <v>34817.585</v>
      </c>
      <c r="D67" s="42">
        <v>410110</v>
      </c>
      <c r="E67" s="62">
        <f t="shared" si="0"/>
        <v>1177.881808861815</v>
      </c>
      <c r="F67" s="42">
        <v>383028</v>
      </c>
      <c r="G67" s="42">
        <v>6848</v>
      </c>
    </row>
    <row r="68" spans="1:7" s="8" customFormat="1" ht="24.75" customHeight="1">
      <c r="A68" s="14" t="s">
        <v>70</v>
      </c>
      <c r="B68" s="15" t="s">
        <v>71</v>
      </c>
      <c r="C68" s="35">
        <v>726511.3606</v>
      </c>
      <c r="D68" s="35">
        <v>8614</v>
      </c>
      <c r="E68" s="62">
        <f t="shared" si="0"/>
        <v>1.1856662493048977</v>
      </c>
      <c r="F68" s="35">
        <v>8653</v>
      </c>
      <c r="G68" s="35">
        <v>8694</v>
      </c>
    </row>
    <row r="69" spans="1:7" s="8" customFormat="1" ht="24" customHeight="1">
      <c r="A69" s="14" t="s">
        <v>73</v>
      </c>
      <c r="B69" s="15" t="s">
        <v>72</v>
      </c>
      <c r="C69" s="35">
        <v>1661512</v>
      </c>
      <c r="D69" s="35">
        <v>1770590</v>
      </c>
      <c r="E69" s="62">
        <f>D69/C69*100</f>
        <v>106.56498418308142</v>
      </c>
      <c r="F69" s="35">
        <v>1761980</v>
      </c>
      <c r="G69" s="35">
        <v>1781082</v>
      </c>
    </row>
    <row r="70" spans="1:7" s="8" customFormat="1" ht="21.75" customHeight="1">
      <c r="A70" s="14" t="s">
        <v>74</v>
      </c>
      <c r="B70" s="7" t="s">
        <v>49</v>
      </c>
      <c r="C70" s="35">
        <v>15037</v>
      </c>
      <c r="D70" s="35"/>
      <c r="E70" s="62"/>
      <c r="F70" s="35"/>
      <c r="G70" s="35"/>
    </row>
    <row r="71" spans="1:7" s="8" customFormat="1" ht="21.75" customHeight="1">
      <c r="A71" s="14" t="s">
        <v>134</v>
      </c>
      <c r="B71" s="7" t="s">
        <v>135</v>
      </c>
      <c r="C71" s="35">
        <v>729.8</v>
      </c>
      <c r="D71" s="35"/>
      <c r="E71" s="62"/>
      <c r="F71" s="35"/>
      <c r="G71" s="35"/>
    </row>
    <row r="72" spans="1:7" s="46" customFormat="1" ht="20.25" customHeight="1">
      <c r="A72" s="43" t="s">
        <v>50</v>
      </c>
      <c r="B72" s="44" t="s">
        <v>51</v>
      </c>
      <c r="C72" s="45">
        <v>193.74481</v>
      </c>
      <c r="D72" s="45"/>
      <c r="E72" s="62"/>
      <c r="F72" s="45"/>
      <c r="G72" s="45"/>
    </row>
    <row r="73" spans="1:7" ht="45" customHeight="1">
      <c r="A73" s="6" t="s">
        <v>0</v>
      </c>
      <c r="B73" s="7" t="s">
        <v>1</v>
      </c>
      <c r="C73" s="35">
        <v>21403.04012</v>
      </c>
      <c r="D73" s="35"/>
      <c r="E73" s="62"/>
      <c r="F73" s="35"/>
      <c r="G73" s="35"/>
    </row>
    <row r="74" spans="1:7" ht="32.25" customHeight="1">
      <c r="A74" s="6" t="s">
        <v>2</v>
      </c>
      <c r="B74" s="7" t="s">
        <v>3</v>
      </c>
      <c r="C74" s="35">
        <v>-16931.26114</v>
      </c>
      <c r="D74" s="35"/>
      <c r="E74" s="62"/>
      <c r="F74" s="35"/>
      <c r="G74" s="35"/>
    </row>
    <row r="75" spans="1:7" s="8" customFormat="1" ht="24" customHeight="1">
      <c r="A75" s="23"/>
      <c r="B75" s="40" t="s">
        <v>4</v>
      </c>
      <c r="C75" s="41">
        <f>C6+C65</f>
        <v>5784813.16939</v>
      </c>
      <c r="D75" s="41">
        <f>D6+D65</f>
        <v>4996595.6</v>
      </c>
      <c r="E75" s="62">
        <f>D75/C75*100</f>
        <v>86.37436428265639</v>
      </c>
      <c r="F75" s="41">
        <f>F6+F65</f>
        <v>5022525.399999999</v>
      </c>
      <c r="G75" s="41">
        <f>G6+G65</f>
        <v>5077816</v>
      </c>
    </row>
    <row r="76" spans="1:7" s="19" customFormat="1" ht="13.5" customHeight="1">
      <c r="A76" s="1"/>
      <c r="B76" s="1"/>
      <c r="C76" s="1"/>
      <c r="D76" s="1"/>
      <c r="E76" s="1"/>
      <c r="F76" s="18"/>
      <c r="G76" s="51"/>
    </row>
    <row r="77" spans="1:6" ht="15" customHeight="1">
      <c r="A77" s="27"/>
      <c r="B77" s="27"/>
      <c r="C77" s="27"/>
      <c r="D77" s="27"/>
      <c r="E77" s="27"/>
      <c r="F77" s="52"/>
    </row>
    <row r="78" ht="12.75">
      <c r="F78" s="37"/>
    </row>
    <row r="79" ht="12.75">
      <c r="F79" s="37"/>
    </row>
    <row r="80" spans="2:6" ht="12.75">
      <c r="B80" s="3"/>
      <c r="C80" s="3"/>
      <c r="D80" s="3"/>
      <c r="E80" s="3"/>
      <c r="F80" s="20"/>
    </row>
    <row r="81" ht="12.75"/>
  </sheetData>
  <sheetProtection/>
  <mergeCells count="5">
    <mergeCell ref="A1:G1"/>
    <mergeCell ref="A4:A5"/>
    <mergeCell ref="B4:B5"/>
    <mergeCell ref="C4:D4"/>
    <mergeCell ref="F4:G4"/>
  </mergeCells>
  <printOptions/>
  <pageMargins left="0.7874015748031497" right="0.3937007874015748" top="0.3937007874015748" bottom="0.3937007874015748" header="0.1968503937007874" footer="0.2362204724409449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</dc:creator>
  <cp:keywords/>
  <dc:description/>
  <cp:lastModifiedBy>209 Koroleva N.N.</cp:lastModifiedBy>
  <cp:lastPrinted>2017-11-28T09:30:29Z</cp:lastPrinted>
  <dcterms:created xsi:type="dcterms:W3CDTF">2007-01-24T14:16:13Z</dcterms:created>
  <dcterms:modified xsi:type="dcterms:W3CDTF">2017-11-28T09:33:10Z</dcterms:modified>
  <cp:category/>
  <cp:version/>
  <cp:contentType/>
  <cp:contentStatus/>
</cp:coreProperties>
</file>