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1"/>
  </bookViews>
  <sheets>
    <sheet name="2018" sheetId="1" r:id="rId1"/>
    <sheet name="2019-2020" sheetId="2" r:id="rId2"/>
  </sheets>
  <definedNames>
    <definedName name="_xlnm.Print_Area" localSheetId="0">'2018'!$A$1:$J$27</definedName>
    <definedName name="_xlnm.Print_Area" localSheetId="1">'2019-2020'!$A$1:$K$27</definedName>
  </definedNames>
  <calcPr fullCalcOnLoad="1"/>
</workbook>
</file>

<file path=xl/sharedStrings.xml><?xml version="1.0" encoding="utf-8"?>
<sst xmlns="http://schemas.openxmlformats.org/spreadsheetml/2006/main" count="78" uniqueCount="41">
  <si>
    <t>тыс.руб.</t>
  </si>
  <si>
    <t xml:space="preserve"> сумма</t>
  </si>
  <si>
    <t>ут№5</t>
  </si>
  <si>
    <t>Увеличение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</si>
  <si>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</si>
  <si>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</si>
  <si>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Увеличение прочих остатков денежных средств бюджетов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</si>
  <si>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</si>
  <si>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</si>
  <si>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Код бюджетной классификации Российской Федерации</t>
  </si>
  <si>
    <t xml:space="preserve">наименование источников финансирования дефицита бюджета 
</t>
  </si>
  <si>
    <t>2019 год</t>
  </si>
  <si>
    <t>от "____" _______ 2017г № _____</t>
  </si>
  <si>
    <t>2020 год</t>
  </si>
  <si>
    <t>Источники финансирования дефицита бюджета городского округа Ступино Московской области
 на 2018 год</t>
  </si>
  <si>
    <t>Дефицит бюджета городского округа Ступино Московской области</t>
  </si>
  <si>
    <t>Источники внутренного финансирования дефицита бюджета</t>
  </si>
  <si>
    <t>Получение кредитов от кредитных организаций бюджетами городских округов в валюте Российской Федерации.</t>
  </si>
  <si>
    <t>Погашение кредитов от кредитных организаций 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</si>
  <si>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</si>
  <si>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</si>
  <si>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</si>
  <si>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000 01 00 00 00 00 0000 000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</si>
  <si>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</si>
  <si>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</si>
  <si>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</si>
  <si>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</si>
  <si>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</si>
  <si>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000 01 05 00 00 00 0000 000</t>
  </si>
  <si>
    <t>000 01 05 00 00 00 0000 500</t>
  </si>
  <si>
    <t>000 01 05 02 01 00 0000 510</t>
  </si>
  <si>
    <t>000 01 05 02 01 04 0000 510</t>
  </si>
  <si>
    <t>000 01 05 02 00 00 0000 600</t>
  </si>
  <si>
    <t>000 01 05 02 01 00 0000 610</t>
  </si>
  <si>
    <t>000 01 05 02 01 04 0000 610</t>
  </si>
  <si>
    <t>Погашение бюджетами городских округов кредитов от кредитных организаций  в валюте Российской Федерации</t>
  </si>
  <si>
    <t>сумма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</si>
  <si>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</si>
  <si>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дефицита бюджета городского округа Ступино Московской области
 на плановый период 2019 - 2020 годов</t>
  </si>
  <si>
    <t>Приложение 13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</si>
  <si>
    <t>Приложение 14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</si>
</sst>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48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left"/>
      <protection/>
    </xf>
    <xf numFmtId="172" fontId="2" fillId="0" borderId="0" xfId="53" applyNumberFormat="1" applyFont="1">
      <alignment/>
      <protection/>
    </xf>
    <xf numFmtId="172" fontId="7" fillId="0" borderId="0" xfId="53" applyNumberFormat="1" applyFont="1" applyAlignment="1">
      <alignment vertical="top"/>
      <protection/>
    </xf>
    <xf numFmtId="172" fontId="2" fillId="0" borderId="0" xfId="53" applyNumberFormat="1" applyFont="1" applyAlignment="1">
      <alignment vertical="top"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72" fontId="7" fillId="0" borderId="0" xfId="53" applyNumberFormat="1" applyFont="1" applyFill="1" applyAlignment="1">
      <alignment vertical="top"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Border="1" applyAlignment="1">
      <alignment vertical="center"/>
      <protection/>
    </xf>
    <xf numFmtId="9" fontId="2" fillId="0" borderId="0" xfId="53" applyNumberFormat="1" applyFont="1" applyFill="1" applyBorder="1" applyAlignment="1">
      <alignment vertical="top"/>
      <protection/>
    </xf>
    <xf numFmtId="172" fontId="2" fillId="0" borderId="0" xfId="53" applyNumberFormat="1" applyFont="1" applyFill="1" applyBorder="1">
      <alignment/>
      <protection/>
    </xf>
    <xf numFmtId="172" fontId="7" fillId="0" borderId="0" xfId="53" applyNumberFormat="1" applyFont="1" applyFill="1" applyBorder="1" applyAlignment="1">
      <alignment vertical="top"/>
      <protection/>
    </xf>
    <xf numFmtId="172" fontId="7" fillId="0" borderId="0" xfId="53" applyNumberFormat="1" applyFont="1" applyFill="1" applyBorder="1">
      <alignment/>
      <protection/>
    </xf>
    <xf numFmtId="172" fontId="3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vertical="top" wrapText="1"/>
      <protection/>
    </xf>
    <xf numFmtId="172" fontId="8" fillId="0" borderId="0" xfId="53" applyNumberFormat="1" applyFont="1" applyFill="1" applyBorder="1" applyAlignment="1">
      <alignment vertical="top"/>
      <protection/>
    </xf>
    <xf numFmtId="0" fontId="11" fillId="0" borderId="0" xfId="53" applyFont="1" applyFill="1" applyBorder="1">
      <alignment/>
      <protection/>
    </xf>
    <xf numFmtId="172" fontId="11" fillId="0" borderId="0" xfId="53" applyNumberFormat="1" applyFont="1" applyFill="1" applyBorder="1">
      <alignment/>
      <protection/>
    </xf>
    <xf numFmtId="0" fontId="11" fillId="0" borderId="0" xfId="0" applyFont="1" applyFill="1" applyBorder="1" applyAlignment="1">
      <alignment/>
    </xf>
    <xf numFmtId="172" fontId="12" fillId="0" borderId="0" xfId="53" applyNumberFormat="1" applyFont="1" applyFill="1" applyBorder="1" applyAlignment="1">
      <alignment vertical="top"/>
      <protection/>
    </xf>
    <xf numFmtId="0" fontId="1" fillId="0" borderId="0" xfId="53" applyFont="1">
      <alignment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49" fontId="1" fillId="0" borderId="0" xfId="53" applyNumberFormat="1" applyFont="1" applyAlignment="1">
      <alignment vertical="top"/>
      <protection/>
    </xf>
    <xf numFmtId="0" fontId="1" fillId="0" borderId="0" xfId="53" applyFont="1" applyAlignment="1">
      <alignment vertical="center"/>
      <protection/>
    </xf>
    <xf numFmtId="172" fontId="1" fillId="0" borderId="0" xfId="53" applyNumberFormat="1" applyFont="1" applyAlignment="1">
      <alignment vertical="center"/>
      <protection/>
    </xf>
    <xf numFmtId="172" fontId="1" fillId="0" borderId="0" xfId="53" applyNumberFormat="1" applyFont="1" applyFill="1" applyAlignment="1">
      <alignment vertical="center"/>
      <protection/>
    </xf>
    <xf numFmtId="9" fontId="1" fillId="0" borderId="0" xfId="53" applyNumberFormat="1" applyFont="1" applyAlignment="1">
      <alignment vertical="top"/>
      <protection/>
    </xf>
    <xf numFmtId="181" fontId="1" fillId="0" borderId="0" xfId="53" applyNumberFormat="1" applyFont="1" applyFill="1" applyAlignment="1">
      <alignment horizontal="right" vertical="center"/>
      <protection/>
    </xf>
    <xf numFmtId="0" fontId="1" fillId="0" borderId="0" xfId="53" applyFont="1" applyAlignment="1">
      <alignment horizontal="center" vertical="center"/>
      <protection/>
    </xf>
    <xf numFmtId="172" fontId="1" fillId="0" borderId="0" xfId="53" applyNumberFormat="1" applyFont="1" applyAlignment="1">
      <alignment vertical="top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49" fontId="1" fillId="0" borderId="0" xfId="53" applyNumberFormat="1" applyFont="1" applyAlignment="1">
      <alignment vertical="center"/>
      <protection/>
    </xf>
    <xf numFmtId="0" fontId="1" fillId="0" borderId="0" xfId="53" applyFont="1" applyAlignment="1">
      <alignment horizontal="left"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172" fontId="14" fillId="0" borderId="0" xfId="53" applyNumberFormat="1" applyFont="1" applyBorder="1" applyAlignment="1">
      <alignment vertical="center" wrapText="1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Fill="1" applyAlignment="1">
      <alignment horizontal="justify" vertical="center" wrapText="1"/>
      <protection/>
    </xf>
    <xf numFmtId="0" fontId="1" fillId="0" borderId="0" xfId="53" applyFont="1" applyFill="1" applyAlignment="1">
      <alignment horizontal="justify" vertical="center" wrapText="1"/>
      <protection/>
    </xf>
    <xf numFmtId="0" fontId="1" fillId="0" borderId="0" xfId="53" applyFont="1" applyAlignment="1">
      <alignment horizontal="justify" vertical="center"/>
      <protection/>
    </xf>
    <xf numFmtId="0" fontId="1" fillId="0" borderId="0" xfId="53" applyFont="1" applyAlignment="1">
      <alignment horizontal="justify" vertical="center"/>
      <protection/>
    </xf>
    <xf numFmtId="0" fontId="1" fillId="0" borderId="0" xfId="53" applyFont="1" applyFill="1" applyAlignment="1">
      <alignment horizontal="justify" vertical="center"/>
      <protection/>
    </xf>
    <xf numFmtId="0" fontId="1" fillId="0" borderId="0" xfId="53" applyFont="1" applyFill="1" applyAlignment="1">
      <alignment horizontal="justify" vertical="center"/>
      <protection/>
    </xf>
    <xf numFmtId="0" fontId="1" fillId="0" borderId="0" xfId="53" applyFont="1" applyAlignment="1">
      <alignment horizontal="justify" vertical="center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1" fillId="0" borderId="0" xfId="53" applyFont="1" applyAlignment="1">
      <alignment horizontal="justify" vertical="center" wrapText="1"/>
      <protection/>
    </xf>
    <xf numFmtId="0" fontId="2" fillId="0" borderId="0" xfId="53" applyFont="1" applyAlignment="1">
      <alignment horizontal="right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3" xfId="54" applyFont="1" applyFill="1" applyBorder="1" applyAlignment="1">
      <alignment horizontal="center" vertical="center" wrapText="1"/>
      <protection/>
    </xf>
    <xf numFmtId="0" fontId="14" fillId="0" borderId="14" xfId="54" applyFont="1" applyFill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5" xfId="53" applyFont="1" applyBorder="1" applyAlignment="1">
      <alignment horizontal="center" vertical="center" wrapText="1"/>
      <protection/>
    </xf>
    <xf numFmtId="0" fontId="14" fillId="0" borderId="16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Обычный_Прил 1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26.375" style="1" customWidth="1"/>
    <col min="2" max="6" width="8.875" style="1" customWidth="1"/>
    <col min="7" max="7" width="17.125" style="1" customWidth="1"/>
    <col min="8" max="9" width="12.50390625" style="1" hidden="1" customWidth="1"/>
    <col min="10" max="10" width="12.50390625" style="1" customWidth="1"/>
    <col min="11" max="11" width="11.00390625" style="1" customWidth="1"/>
    <col min="12" max="12" width="10.875" style="1" customWidth="1"/>
    <col min="13" max="13" width="10.50390625" style="1" customWidth="1"/>
    <col min="14" max="17" width="8.875" style="1" customWidth="1"/>
    <col min="18" max="18" width="6.625" style="1" customWidth="1"/>
    <col min="19" max="16384" width="8.875" style="1" customWidth="1"/>
  </cols>
  <sheetData>
    <row r="1" spans="5:10" ht="93.75" customHeight="1">
      <c r="E1" s="57" t="s">
        <v>39</v>
      </c>
      <c r="F1" s="57"/>
      <c r="G1" s="57"/>
      <c r="H1" s="57"/>
      <c r="I1" s="57"/>
      <c r="J1" s="57"/>
    </row>
    <row r="2" spans="6:10" ht="28.5" customHeight="1">
      <c r="F2" s="57" t="s">
        <v>12</v>
      </c>
      <c r="G2" s="57"/>
      <c r="H2" s="57"/>
      <c r="I2" s="57"/>
      <c r="J2" s="57"/>
    </row>
    <row r="6" spans="1:10" ht="31.5" customHeight="1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2.7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2.7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2.7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3.5" customHeight="1">
      <c r="A10" s="26"/>
      <c r="B10" s="26"/>
      <c r="C10" s="26"/>
      <c r="D10" s="26"/>
      <c r="E10" s="26"/>
      <c r="F10" s="26"/>
      <c r="G10" s="26"/>
      <c r="H10" s="27" t="s">
        <v>0</v>
      </c>
      <c r="I10" s="27"/>
      <c r="J10" s="27" t="s">
        <v>0</v>
      </c>
    </row>
    <row r="11" spans="1:10" ht="21" customHeight="1">
      <c r="A11" s="60" t="s">
        <v>9</v>
      </c>
      <c r="B11" s="59" t="s">
        <v>10</v>
      </c>
      <c r="C11" s="62"/>
      <c r="D11" s="62"/>
      <c r="E11" s="62"/>
      <c r="F11" s="62"/>
      <c r="G11" s="62"/>
      <c r="H11" s="29" t="s">
        <v>1</v>
      </c>
      <c r="I11" s="28" t="s">
        <v>2</v>
      </c>
      <c r="J11" s="59" t="s">
        <v>1</v>
      </c>
    </row>
    <row r="12" spans="1:16" ht="24" customHeight="1">
      <c r="A12" s="61"/>
      <c r="B12" s="62"/>
      <c r="C12" s="62"/>
      <c r="D12" s="62"/>
      <c r="E12" s="62"/>
      <c r="F12" s="62"/>
      <c r="G12" s="62"/>
      <c r="H12" s="30"/>
      <c r="I12" s="30"/>
      <c r="J12" s="59"/>
      <c r="K12" s="11"/>
      <c r="L12" s="11"/>
      <c r="M12" s="11"/>
      <c r="N12" s="11"/>
      <c r="O12" s="11"/>
      <c r="P12" s="11"/>
    </row>
    <row r="13" spans="1:16" ht="22.5" customHeight="1">
      <c r="A13" s="31"/>
      <c r="B13" s="45" t="s">
        <v>15</v>
      </c>
      <c r="C13" s="46"/>
      <c r="D13" s="46"/>
      <c r="E13" s="46"/>
      <c r="F13" s="46"/>
      <c r="G13" s="46"/>
      <c r="H13" s="32">
        <v>-127424.6</v>
      </c>
      <c r="I13" s="33">
        <v>-10358</v>
      </c>
      <c r="J13" s="34">
        <f>-J15</f>
        <v>-292161.9000000004</v>
      </c>
      <c r="K13" s="12"/>
      <c r="L13" s="11"/>
      <c r="M13" s="11"/>
      <c r="N13" s="11"/>
      <c r="O13" s="11"/>
      <c r="P13" s="11"/>
    </row>
    <row r="14" spans="1:16" ht="46.5" customHeight="1">
      <c r="A14" s="31"/>
      <c r="B14" s="49" t="s">
        <v>37</v>
      </c>
      <c r="C14" s="50"/>
      <c r="D14" s="50"/>
      <c r="E14" s="50"/>
      <c r="F14" s="50"/>
      <c r="G14" s="50"/>
      <c r="H14" s="35">
        <v>0.1</v>
      </c>
      <c r="I14" s="35"/>
      <c r="J14" s="36">
        <v>0.157</v>
      </c>
      <c r="K14" s="13"/>
      <c r="L14" s="11"/>
      <c r="M14" s="11"/>
      <c r="N14" s="11"/>
      <c r="O14" s="11"/>
      <c r="P14" s="11"/>
    </row>
    <row r="15" spans="1:16" ht="28.5" customHeight="1">
      <c r="A15" s="41" t="s">
        <v>22</v>
      </c>
      <c r="B15" s="42" t="s">
        <v>16</v>
      </c>
      <c r="C15" s="32"/>
      <c r="D15" s="37"/>
      <c r="E15" s="32"/>
      <c r="F15" s="37"/>
      <c r="G15" s="37"/>
      <c r="H15" s="33" t="e">
        <f>H16+#REF!+#REF!+H28</f>
        <v>#REF!</v>
      </c>
      <c r="I15" s="33" t="e">
        <f>I16+#REF!+#REF!+I28</f>
        <v>#REF!</v>
      </c>
      <c r="J15" s="34">
        <f>SUM(J16+J21)</f>
        <v>292161.9000000004</v>
      </c>
      <c r="K15" s="11"/>
      <c r="L15" s="14"/>
      <c r="M15" s="11"/>
      <c r="N15" s="11"/>
      <c r="O15" s="11"/>
      <c r="P15" s="11"/>
    </row>
    <row r="16" spans="1:16" ht="26.25" customHeight="1">
      <c r="A16" s="41" t="s">
        <v>23</v>
      </c>
      <c r="B16" s="53" t="s">
        <v>7</v>
      </c>
      <c r="C16" s="53"/>
      <c r="D16" s="53"/>
      <c r="E16" s="53"/>
      <c r="F16" s="53"/>
      <c r="G16" s="53"/>
      <c r="H16" s="38" t="e">
        <f>H17-#REF!</f>
        <v>#REF!</v>
      </c>
      <c r="I16" s="38" t="e">
        <f>I17-#REF!</f>
        <v>#REF!</v>
      </c>
      <c r="J16" s="34">
        <f>J17+J19</f>
        <v>0</v>
      </c>
      <c r="K16" s="15"/>
      <c r="L16" s="14"/>
      <c r="M16" s="11"/>
      <c r="N16" s="11"/>
      <c r="O16" s="11"/>
      <c r="P16" s="11"/>
    </row>
    <row r="17" spans="1:16" ht="24.75" customHeight="1">
      <c r="A17" s="41" t="s">
        <v>24</v>
      </c>
      <c r="B17" s="53" t="s">
        <v>8</v>
      </c>
      <c r="C17" s="53"/>
      <c r="D17" s="53"/>
      <c r="E17" s="53"/>
      <c r="F17" s="53"/>
      <c r="G17" s="53"/>
      <c r="H17" s="38">
        <f>SUM(H18:H18)</f>
        <v>418525.3</v>
      </c>
      <c r="I17" s="38" t="e">
        <f>SUM(I18:I18)</f>
        <v>#REF!</v>
      </c>
      <c r="J17" s="34">
        <f>J18</f>
        <v>100000</v>
      </c>
      <c r="K17" s="15"/>
      <c r="L17" s="16"/>
      <c r="M17" s="11"/>
      <c r="N17" s="11"/>
      <c r="O17" s="11"/>
      <c r="P17" s="11"/>
    </row>
    <row r="18" spans="1:18" ht="33" customHeight="1">
      <c r="A18" s="41" t="s">
        <v>25</v>
      </c>
      <c r="B18" s="49" t="s">
        <v>17</v>
      </c>
      <c r="C18" s="50"/>
      <c r="D18" s="50"/>
      <c r="E18" s="50"/>
      <c r="F18" s="50"/>
      <c r="G18" s="50"/>
      <c r="H18" s="38">
        <v>418525.3</v>
      </c>
      <c r="I18" s="38" t="e">
        <f>#REF!-H18</f>
        <v>#REF!</v>
      </c>
      <c r="J18" s="34">
        <v>100000</v>
      </c>
      <c r="K18" s="17"/>
      <c r="L18" s="18"/>
      <c r="M18" s="18"/>
      <c r="N18" s="11"/>
      <c r="O18" s="55"/>
      <c r="P18" s="55"/>
      <c r="Q18" s="54"/>
      <c r="R18" s="54"/>
    </row>
    <row r="19" spans="1:18" ht="33" customHeight="1">
      <c r="A19" s="41" t="s">
        <v>26</v>
      </c>
      <c r="B19" s="56" t="s">
        <v>18</v>
      </c>
      <c r="C19" s="53"/>
      <c r="D19" s="53"/>
      <c r="E19" s="53"/>
      <c r="F19" s="53"/>
      <c r="G19" s="53"/>
      <c r="H19" s="38"/>
      <c r="I19" s="38"/>
      <c r="J19" s="34">
        <f>J20</f>
        <v>-100000</v>
      </c>
      <c r="K19" s="17"/>
      <c r="L19" s="18"/>
      <c r="M19" s="18"/>
      <c r="N19" s="11"/>
      <c r="O19" s="40"/>
      <c r="P19" s="40"/>
      <c r="Q19" s="39"/>
      <c r="R19" s="39"/>
    </row>
    <row r="20" spans="1:16" ht="38.25" customHeight="1">
      <c r="A20" s="41" t="s">
        <v>27</v>
      </c>
      <c r="B20" s="51" t="s">
        <v>35</v>
      </c>
      <c r="C20" s="52"/>
      <c r="D20" s="52"/>
      <c r="E20" s="52"/>
      <c r="F20" s="52"/>
      <c r="G20" s="52"/>
      <c r="H20" s="38">
        <v>418525.3</v>
      </c>
      <c r="I20" s="38" t="e">
        <f>#REF!-H20</f>
        <v>#REF!</v>
      </c>
      <c r="J20" s="34">
        <v>-100000</v>
      </c>
      <c r="K20" s="17"/>
      <c r="L20" s="19"/>
      <c r="M20" s="17"/>
      <c r="N20" s="11"/>
      <c r="O20" s="55"/>
      <c r="P20" s="55"/>
    </row>
    <row r="21" spans="1:16" ht="28.5" customHeight="1">
      <c r="A21" s="41" t="s">
        <v>28</v>
      </c>
      <c r="B21" s="47" t="s">
        <v>19</v>
      </c>
      <c r="C21" s="48"/>
      <c r="D21" s="48"/>
      <c r="E21" s="48"/>
      <c r="F21" s="48"/>
      <c r="G21" s="48"/>
      <c r="H21" s="38"/>
      <c r="I21" s="38"/>
      <c r="J21" s="34">
        <f>J25+J22</f>
        <v>292161.9000000004</v>
      </c>
      <c r="K21" s="20"/>
      <c r="L21" s="16"/>
      <c r="M21" s="11"/>
      <c r="N21" s="11"/>
      <c r="O21" s="11"/>
      <c r="P21" s="11"/>
    </row>
    <row r="22" spans="1:16" ht="28.5" customHeight="1">
      <c r="A22" s="41" t="s">
        <v>29</v>
      </c>
      <c r="B22" s="48" t="s">
        <v>3</v>
      </c>
      <c r="C22" s="48"/>
      <c r="D22" s="48"/>
      <c r="E22" s="48"/>
      <c r="F22" s="48"/>
      <c r="G22" s="48"/>
      <c r="H22" s="38"/>
      <c r="I22" s="38"/>
      <c r="J22" s="34">
        <f>SUM(J23)</f>
        <v>-5096595.6</v>
      </c>
      <c r="K22" s="15"/>
      <c r="L22" s="16"/>
      <c r="M22" s="11"/>
      <c r="N22" s="11"/>
      <c r="O22" s="11"/>
      <c r="P22" s="11"/>
    </row>
    <row r="23" spans="1:16" ht="28.5" customHeight="1">
      <c r="A23" s="41" t="s">
        <v>30</v>
      </c>
      <c r="B23" s="48" t="s">
        <v>6</v>
      </c>
      <c r="C23" s="48"/>
      <c r="D23" s="48"/>
      <c r="E23" s="48"/>
      <c r="F23" s="48"/>
      <c r="G23" s="48"/>
      <c r="H23" s="38"/>
      <c r="I23" s="38"/>
      <c r="J23" s="34">
        <f>J24</f>
        <v>-5096595.6</v>
      </c>
      <c r="K23" s="21"/>
      <c r="L23" s="22"/>
      <c r="M23" s="21"/>
      <c r="N23" s="11"/>
      <c r="O23" s="11"/>
      <c r="P23" s="11"/>
    </row>
    <row r="24" spans="1:16" ht="27" customHeight="1">
      <c r="A24" s="41" t="s">
        <v>31</v>
      </c>
      <c r="B24" s="47" t="s">
        <v>20</v>
      </c>
      <c r="C24" s="48"/>
      <c r="D24" s="48"/>
      <c r="E24" s="48"/>
      <c r="F24" s="48"/>
      <c r="G24" s="48"/>
      <c r="H24" s="38"/>
      <c r="I24" s="38"/>
      <c r="J24" s="34">
        <f>-(K24+J18)</f>
        <v>-5096595.6</v>
      </c>
      <c r="K24" s="23">
        <v>4996595.6</v>
      </c>
      <c r="L24" s="22"/>
      <c r="M24" s="21"/>
      <c r="N24" s="11"/>
      <c r="O24" s="11"/>
      <c r="P24" s="11"/>
    </row>
    <row r="25" spans="1:16" ht="21" customHeight="1">
      <c r="A25" s="41" t="s">
        <v>32</v>
      </c>
      <c r="B25" s="48" t="s">
        <v>4</v>
      </c>
      <c r="C25" s="48"/>
      <c r="D25" s="48"/>
      <c r="E25" s="48"/>
      <c r="F25" s="48"/>
      <c r="G25" s="48"/>
      <c r="H25" s="38"/>
      <c r="I25" s="38"/>
      <c r="J25" s="34">
        <f>SUM(J26)</f>
        <v>5388757.5</v>
      </c>
      <c r="K25" s="24"/>
      <c r="L25" s="22"/>
      <c r="M25" s="21"/>
      <c r="N25" s="11"/>
      <c r="O25" s="11"/>
      <c r="P25" s="11"/>
    </row>
    <row r="26" spans="1:16" ht="25.5" customHeight="1">
      <c r="A26" s="41" t="s">
        <v>33</v>
      </c>
      <c r="B26" s="48" t="s">
        <v>5</v>
      </c>
      <c r="C26" s="48"/>
      <c r="D26" s="48"/>
      <c r="E26" s="48"/>
      <c r="F26" s="48"/>
      <c r="G26" s="48"/>
      <c r="H26" s="38"/>
      <c r="I26" s="38"/>
      <c r="J26" s="34">
        <f>J27</f>
        <v>5388757.5</v>
      </c>
      <c r="K26" s="22"/>
      <c r="L26" s="22"/>
      <c r="M26" s="21"/>
      <c r="N26" s="11"/>
      <c r="O26" s="11"/>
      <c r="P26" s="11"/>
    </row>
    <row r="27" spans="1:18" ht="30.75" customHeight="1">
      <c r="A27" s="41" t="s">
        <v>34</v>
      </c>
      <c r="B27" s="47" t="s">
        <v>21</v>
      </c>
      <c r="C27" s="48"/>
      <c r="D27" s="48"/>
      <c r="E27" s="48"/>
      <c r="F27" s="48"/>
      <c r="G27" s="48"/>
      <c r="H27" s="38"/>
      <c r="I27" s="38"/>
      <c r="J27" s="34">
        <f>K27+(-J20)</f>
        <v>5388757.5</v>
      </c>
      <c r="K27" s="23">
        <v>5288757.5</v>
      </c>
      <c r="L27" s="22"/>
      <c r="M27" s="21"/>
      <c r="N27" s="11"/>
      <c r="O27" s="11"/>
      <c r="P27" s="11"/>
      <c r="Q27" s="10"/>
      <c r="R27" s="10"/>
    </row>
    <row r="28" spans="1:10" ht="30.75" customHeight="1">
      <c r="A28" s="7"/>
      <c r="H28" s="5">
        <v>5000</v>
      </c>
      <c r="I28" s="5" t="e">
        <f>#REF!-H28</f>
        <v>#REF!</v>
      </c>
      <c r="J28" s="9"/>
    </row>
    <row r="29" ht="25.5" customHeight="1">
      <c r="H29" s="1">
        <v>2503960.2</v>
      </c>
    </row>
    <row r="30" spans="1:8" ht="68.25" customHeight="1">
      <c r="A30" s="8"/>
      <c r="B30" s="8"/>
      <c r="C30" s="8"/>
      <c r="H30" s="1">
        <v>2508960.2</v>
      </c>
    </row>
    <row r="31" ht="54" customHeight="1"/>
    <row r="32" ht="17.25" customHeight="1">
      <c r="K32" s="2"/>
    </row>
    <row r="33" spans="8:10" ht="12.75">
      <c r="H33" s="3"/>
      <c r="I33" s="3"/>
      <c r="J33" s="3"/>
    </row>
    <row r="34" spans="11:12" ht="12.75">
      <c r="K34" s="4"/>
      <c r="L34" s="4"/>
    </row>
    <row r="35" spans="11:15" ht="12.75">
      <c r="K35" s="4"/>
      <c r="O35" s="6"/>
    </row>
    <row r="36" spans="11:15" ht="12.75">
      <c r="K36" s="4"/>
      <c r="O36" s="6"/>
    </row>
  </sheetData>
  <sheetProtection/>
  <mergeCells count="23">
    <mergeCell ref="E1:J1"/>
    <mergeCell ref="A6:J6"/>
    <mergeCell ref="F2:J2"/>
    <mergeCell ref="J11:J12"/>
    <mergeCell ref="A11:A12"/>
    <mergeCell ref="B11:G12"/>
    <mergeCell ref="B22:G22"/>
    <mergeCell ref="B21:G21"/>
    <mergeCell ref="Q18:R18"/>
    <mergeCell ref="O18:P18"/>
    <mergeCell ref="O20:P20"/>
    <mergeCell ref="B18:G18"/>
    <mergeCell ref="B19:G19"/>
    <mergeCell ref="B13:G13"/>
    <mergeCell ref="B24:G24"/>
    <mergeCell ref="B27:G27"/>
    <mergeCell ref="B25:G25"/>
    <mergeCell ref="B26:G26"/>
    <mergeCell ref="B23:G23"/>
    <mergeCell ref="B14:G14"/>
    <mergeCell ref="B20:G20"/>
    <mergeCell ref="B17:G17"/>
    <mergeCell ref="B16:G16"/>
  </mergeCells>
  <printOptions/>
  <pageMargins left="0.7874015748031497" right="0.3937007874015748" top="0.8267716535433072" bottom="0.8267716535433072" header="0.15748031496062992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6.375" style="1" customWidth="1"/>
    <col min="2" max="6" width="8.875" style="1" customWidth="1"/>
    <col min="7" max="7" width="17.125" style="1" customWidth="1"/>
    <col min="8" max="9" width="12.50390625" style="1" hidden="1" customWidth="1"/>
    <col min="10" max="10" width="12.50390625" style="1" customWidth="1"/>
    <col min="11" max="11" width="11.00390625" style="1" customWidth="1"/>
    <col min="12" max="12" width="10.875" style="1" customWidth="1"/>
    <col min="13" max="13" width="10.50390625" style="1" customWidth="1"/>
    <col min="14" max="17" width="8.875" style="1" customWidth="1"/>
    <col min="18" max="18" width="6.625" style="1" customWidth="1"/>
    <col min="19" max="16384" width="8.875" style="1" customWidth="1"/>
  </cols>
  <sheetData>
    <row r="1" spans="5:11" ht="93.75" customHeight="1">
      <c r="E1" s="57" t="s">
        <v>40</v>
      </c>
      <c r="F1" s="57"/>
      <c r="G1" s="57"/>
      <c r="H1" s="57"/>
      <c r="I1" s="57"/>
      <c r="J1" s="57"/>
      <c r="K1" s="57"/>
    </row>
    <row r="2" spans="6:11" ht="28.5" customHeight="1">
      <c r="F2" s="57" t="s">
        <v>12</v>
      </c>
      <c r="G2" s="57"/>
      <c r="H2" s="57"/>
      <c r="I2" s="57"/>
      <c r="J2" s="57"/>
      <c r="K2" s="57"/>
    </row>
    <row r="6" spans="1:11" ht="31.5" customHeight="1">
      <c r="A6" s="58" t="s">
        <v>38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0" ht="12.7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2.7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2.7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3.5" customHeight="1">
      <c r="A10" s="26"/>
      <c r="B10" s="26"/>
      <c r="C10" s="26"/>
      <c r="D10" s="26"/>
      <c r="E10" s="26"/>
      <c r="F10" s="26"/>
      <c r="G10" s="26"/>
      <c r="H10" s="27" t="s">
        <v>0</v>
      </c>
      <c r="I10" s="27"/>
      <c r="J10" s="27" t="s">
        <v>0</v>
      </c>
    </row>
    <row r="11" spans="1:11" ht="21" customHeight="1">
      <c r="A11" s="63" t="s">
        <v>9</v>
      </c>
      <c r="B11" s="59" t="s">
        <v>10</v>
      </c>
      <c r="C11" s="59"/>
      <c r="D11" s="59"/>
      <c r="E11" s="59"/>
      <c r="F11" s="59"/>
      <c r="G11" s="59"/>
      <c r="H11" s="28" t="s">
        <v>1</v>
      </c>
      <c r="I11" s="28" t="s">
        <v>2</v>
      </c>
      <c r="J11" s="64" t="s">
        <v>36</v>
      </c>
      <c r="K11" s="65"/>
    </row>
    <row r="12" spans="1:16" ht="24" customHeight="1">
      <c r="A12" s="63"/>
      <c r="B12" s="59"/>
      <c r="C12" s="59"/>
      <c r="D12" s="59"/>
      <c r="E12" s="59"/>
      <c r="F12" s="59"/>
      <c r="G12" s="59"/>
      <c r="H12" s="28"/>
      <c r="I12" s="28"/>
      <c r="J12" s="28" t="s">
        <v>11</v>
      </c>
      <c r="K12" s="43" t="s">
        <v>13</v>
      </c>
      <c r="L12" s="11"/>
      <c r="M12" s="11"/>
      <c r="N12" s="11"/>
      <c r="O12" s="11"/>
      <c r="P12" s="11"/>
    </row>
    <row r="13" spans="1:16" ht="22.5" customHeight="1">
      <c r="A13" s="31"/>
      <c r="B13" s="45" t="s">
        <v>15</v>
      </c>
      <c r="C13" s="46"/>
      <c r="D13" s="46"/>
      <c r="E13" s="46"/>
      <c r="F13" s="46"/>
      <c r="G13" s="46"/>
      <c r="H13" s="32">
        <v>-127424.6</v>
      </c>
      <c r="I13" s="33">
        <v>-10358</v>
      </c>
      <c r="J13" s="44">
        <f>-J15</f>
        <v>-115741.09999999963</v>
      </c>
      <c r="K13" s="44">
        <f>-K15</f>
        <v>-180513.5</v>
      </c>
      <c r="L13" s="11"/>
      <c r="M13" s="11"/>
      <c r="N13" s="11"/>
      <c r="O13" s="11"/>
      <c r="P13" s="11"/>
    </row>
    <row r="14" spans="1:16" ht="47.25" customHeight="1">
      <c r="A14" s="31"/>
      <c r="B14" s="49" t="s">
        <v>37</v>
      </c>
      <c r="C14" s="50"/>
      <c r="D14" s="50"/>
      <c r="E14" s="50"/>
      <c r="F14" s="50"/>
      <c r="G14" s="50"/>
      <c r="H14" s="35">
        <v>0.1</v>
      </c>
      <c r="I14" s="35"/>
      <c r="J14" s="36">
        <v>0.063</v>
      </c>
      <c r="K14" s="36">
        <v>0.097</v>
      </c>
      <c r="L14" s="11"/>
      <c r="M14" s="11"/>
      <c r="N14" s="11"/>
      <c r="O14" s="11"/>
      <c r="P14" s="11"/>
    </row>
    <row r="15" spans="1:16" ht="28.5" customHeight="1">
      <c r="A15" s="41" t="s">
        <v>22</v>
      </c>
      <c r="B15" s="42" t="s">
        <v>16</v>
      </c>
      <c r="C15" s="32"/>
      <c r="D15" s="37"/>
      <c r="E15" s="32"/>
      <c r="F15" s="37"/>
      <c r="G15" s="37"/>
      <c r="H15" s="33" t="e">
        <f>H16+#REF!+#REF!+H28</f>
        <v>#REF!</v>
      </c>
      <c r="I15" s="33" t="e">
        <f>I16+#REF!+#REF!+I28</f>
        <v>#REF!</v>
      </c>
      <c r="J15" s="34">
        <f>SUM(J16+J21)</f>
        <v>115741.09999999963</v>
      </c>
      <c r="K15" s="34">
        <f>SUM(K16+K21)</f>
        <v>180513.5</v>
      </c>
      <c r="L15" s="14"/>
      <c r="M15" s="11"/>
      <c r="N15" s="11"/>
      <c r="O15" s="11"/>
      <c r="P15" s="11"/>
    </row>
    <row r="16" spans="1:16" ht="26.25" customHeight="1">
      <c r="A16" s="41" t="s">
        <v>23</v>
      </c>
      <c r="B16" s="53" t="s">
        <v>7</v>
      </c>
      <c r="C16" s="53"/>
      <c r="D16" s="53"/>
      <c r="E16" s="53"/>
      <c r="F16" s="53"/>
      <c r="G16" s="53"/>
      <c r="H16" s="38" t="e">
        <f>H17-#REF!</f>
        <v>#REF!</v>
      </c>
      <c r="I16" s="38" t="e">
        <f>I17-#REF!</f>
        <v>#REF!</v>
      </c>
      <c r="J16" s="34">
        <f>J17+J19</f>
        <v>0</v>
      </c>
      <c r="K16" s="34">
        <f>K17+K19</f>
        <v>0</v>
      </c>
      <c r="L16" s="14"/>
      <c r="M16" s="11"/>
      <c r="N16" s="11"/>
      <c r="O16" s="11"/>
      <c r="P16" s="11"/>
    </row>
    <row r="17" spans="1:16" ht="24.75" customHeight="1">
      <c r="A17" s="41" t="s">
        <v>24</v>
      </c>
      <c r="B17" s="53" t="s">
        <v>8</v>
      </c>
      <c r="C17" s="53"/>
      <c r="D17" s="53"/>
      <c r="E17" s="53"/>
      <c r="F17" s="53"/>
      <c r="G17" s="53"/>
      <c r="H17" s="38">
        <f>SUM(H18:H18)</f>
        <v>418525.3</v>
      </c>
      <c r="I17" s="38" t="e">
        <f>SUM(I18:I18)</f>
        <v>#REF!</v>
      </c>
      <c r="J17" s="34">
        <f>J18</f>
        <v>50000</v>
      </c>
      <c r="K17" s="34">
        <f>K18</f>
        <v>50000</v>
      </c>
      <c r="L17" s="16"/>
      <c r="M17" s="11"/>
      <c r="N17" s="11"/>
      <c r="O17" s="11"/>
      <c r="P17" s="11"/>
    </row>
    <row r="18" spans="1:18" ht="33" customHeight="1">
      <c r="A18" s="41" t="s">
        <v>25</v>
      </c>
      <c r="B18" s="49" t="s">
        <v>17</v>
      </c>
      <c r="C18" s="50"/>
      <c r="D18" s="50"/>
      <c r="E18" s="50"/>
      <c r="F18" s="50"/>
      <c r="G18" s="50"/>
      <c r="H18" s="38">
        <v>418525.3</v>
      </c>
      <c r="I18" s="38" t="e">
        <f>#REF!-H18</f>
        <v>#REF!</v>
      </c>
      <c r="J18" s="34">
        <v>50000</v>
      </c>
      <c r="K18" s="34">
        <v>50000</v>
      </c>
      <c r="L18" s="18"/>
      <c r="M18" s="18"/>
      <c r="N18" s="11"/>
      <c r="O18" s="55"/>
      <c r="P18" s="55"/>
      <c r="Q18" s="54"/>
      <c r="R18" s="54"/>
    </row>
    <row r="19" spans="1:18" ht="33" customHeight="1">
      <c r="A19" s="41" t="s">
        <v>26</v>
      </c>
      <c r="B19" s="56" t="s">
        <v>18</v>
      </c>
      <c r="C19" s="53"/>
      <c r="D19" s="53"/>
      <c r="E19" s="53"/>
      <c r="F19" s="53"/>
      <c r="G19" s="53"/>
      <c r="H19" s="38"/>
      <c r="I19" s="38"/>
      <c r="J19" s="34">
        <f>J20</f>
        <v>-50000</v>
      </c>
      <c r="K19" s="34">
        <f>K20</f>
        <v>-50000</v>
      </c>
      <c r="L19" s="18"/>
      <c r="M19" s="18"/>
      <c r="N19" s="11"/>
      <c r="O19" s="40"/>
      <c r="P19" s="40"/>
      <c r="Q19" s="39"/>
      <c r="R19" s="39"/>
    </row>
    <row r="20" spans="1:16" ht="38.25" customHeight="1">
      <c r="A20" s="41" t="s">
        <v>27</v>
      </c>
      <c r="B20" s="51" t="s">
        <v>35</v>
      </c>
      <c r="C20" s="52"/>
      <c r="D20" s="52"/>
      <c r="E20" s="52"/>
      <c r="F20" s="52"/>
      <c r="G20" s="52"/>
      <c r="H20" s="38">
        <v>418525.3</v>
      </c>
      <c r="I20" s="38" t="e">
        <f>#REF!-H20</f>
        <v>#REF!</v>
      </c>
      <c r="J20" s="34">
        <v>-50000</v>
      </c>
      <c r="K20" s="34">
        <v>-50000</v>
      </c>
      <c r="L20" s="19"/>
      <c r="M20" s="17"/>
      <c r="N20" s="11"/>
      <c r="O20" s="55"/>
      <c r="P20" s="55"/>
    </row>
    <row r="21" spans="1:16" ht="28.5" customHeight="1">
      <c r="A21" s="41" t="s">
        <v>28</v>
      </c>
      <c r="B21" s="47" t="s">
        <v>19</v>
      </c>
      <c r="C21" s="48"/>
      <c r="D21" s="48"/>
      <c r="E21" s="48"/>
      <c r="F21" s="48"/>
      <c r="G21" s="48"/>
      <c r="H21" s="38"/>
      <c r="I21" s="38"/>
      <c r="J21" s="34">
        <f>J25+J22</f>
        <v>115741.09999999963</v>
      </c>
      <c r="K21" s="34">
        <f>K25+K22</f>
        <v>180513.5</v>
      </c>
      <c r="L21" s="16"/>
      <c r="M21" s="11"/>
      <c r="N21" s="11"/>
      <c r="O21" s="11"/>
      <c r="P21" s="11"/>
    </row>
    <row r="22" spans="1:16" ht="28.5" customHeight="1">
      <c r="A22" s="41" t="s">
        <v>29</v>
      </c>
      <c r="B22" s="48" t="s">
        <v>3</v>
      </c>
      <c r="C22" s="48"/>
      <c r="D22" s="48"/>
      <c r="E22" s="48"/>
      <c r="F22" s="48"/>
      <c r="G22" s="48"/>
      <c r="H22" s="38"/>
      <c r="I22" s="38"/>
      <c r="J22" s="34">
        <f>J24</f>
        <v>-5072525.4</v>
      </c>
      <c r="K22" s="34">
        <f>SUM(K23)</f>
        <v>-5127816</v>
      </c>
      <c r="L22" s="16"/>
      <c r="M22" s="11"/>
      <c r="N22" s="11"/>
      <c r="O22" s="11"/>
      <c r="P22" s="11"/>
    </row>
    <row r="23" spans="1:16" ht="28.5" customHeight="1">
      <c r="A23" s="41" t="s">
        <v>30</v>
      </c>
      <c r="B23" s="48" t="s">
        <v>6</v>
      </c>
      <c r="C23" s="48"/>
      <c r="D23" s="48"/>
      <c r="E23" s="48"/>
      <c r="F23" s="48"/>
      <c r="G23" s="48"/>
      <c r="H23" s="38"/>
      <c r="I23" s="38"/>
      <c r="J23" s="34">
        <f>J24</f>
        <v>-5072525.4</v>
      </c>
      <c r="K23" s="34">
        <f>K24</f>
        <v>-5127816</v>
      </c>
      <c r="L23" s="22"/>
      <c r="M23" s="21"/>
      <c r="N23" s="11"/>
      <c r="O23" s="11"/>
      <c r="P23" s="11"/>
    </row>
    <row r="24" spans="1:16" ht="27" customHeight="1">
      <c r="A24" s="41" t="s">
        <v>31</v>
      </c>
      <c r="B24" s="47" t="s">
        <v>20</v>
      </c>
      <c r="C24" s="48"/>
      <c r="D24" s="48"/>
      <c r="E24" s="48"/>
      <c r="F24" s="48"/>
      <c r="G24" s="48"/>
      <c r="H24" s="38"/>
      <c r="I24" s="38"/>
      <c r="J24" s="34">
        <f>-(L24+J18)</f>
        <v>-5072525.4</v>
      </c>
      <c r="K24" s="34">
        <f>-(M24+K18)</f>
        <v>-5127816</v>
      </c>
      <c r="L24" s="22">
        <v>5022525.4</v>
      </c>
      <c r="M24" s="21">
        <v>5077816</v>
      </c>
      <c r="N24" s="11"/>
      <c r="O24" s="11"/>
      <c r="P24" s="11"/>
    </row>
    <row r="25" spans="1:16" ht="21" customHeight="1">
      <c r="A25" s="41" t="s">
        <v>32</v>
      </c>
      <c r="B25" s="48" t="s">
        <v>4</v>
      </c>
      <c r="C25" s="48"/>
      <c r="D25" s="48"/>
      <c r="E25" s="48"/>
      <c r="F25" s="48"/>
      <c r="G25" s="48"/>
      <c r="H25" s="38"/>
      <c r="I25" s="38"/>
      <c r="J25" s="34">
        <f>SUM(J26)</f>
        <v>5188266.5</v>
      </c>
      <c r="K25" s="34">
        <f>SUM(K26)</f>
        <v>5308329.5</v>
      </c>
      <c r="L25" s="22"/>
      <c r="M25" s="21"/>
      <c r="N25" s="11"/>
      <c r="O25" s="11"/>
      <c r="P25" s="11"/>
    </row>
    <row r="26" spans="1:16" ht="25.5" customHeight="1">
      <c r="A26" s="41" t="s">
        <v>33</v>
      </c>
      <c r="B26" s="48" t="s">
        <v>5</v>
      </c>
      <c r="C26" s="48"/>
      <c r="D26" s="48"/>
      <c r="E26" s="48"/>
      <c r="F26" s="48"/>
      <c r="G26" s="48"/>
      <c r="H26" s="38"/>
      <c r="I26" s="38"/>
      <c r="J26" s="34">
        <f>J27</f>
        <v>5188266.5</v>
      </c>
      <c r="K26" s="34">
        <f>K27</f>
        <v>5308329.5</v>
      </c>
      <c r="L26" s="22"/>
      <c r="M26" s="21"/>
      <c r="N26" s="11"/>
      <c r="O26" s="11"/>
      <c r="P26" s="11"/>
    </row>
    <row r="27" spans="1:18" ht="30.75" customHeight="1">
      <c r="A27" s="41" t="s">
        <v>34</v>
      </c>
      <c r="B27" s="47" t="s">
        <v>21</v>
      </c>
      <c r="C27" s="48"/>
      <c r="D27" s="48"/>
      <c r="E27" s="48"/>
      <c r="F27" s="48"/>
      <c r="G27" s="48"/>
      <c r="H27" s="38"/>
      <c r="I27" s="38"/>
      <c r="J27" s="34">
        <f>L27+(-J20)</f>
        <v>5188266.5</v>
      </c>
      <c r="K27" s="34">
        <f>M27+(-K20)</f>
        <v>5308329.5</v>
      </c>
      <c r="L27" s="22">
        <v>5138266.5</v>
      </c>
      <c r="M27" s="21">
        <v>5258329.5</v>
      </c>
      <c r="N27" s="11"/>
      <c r="O27" s="11"/>
      <c r="P27" s="11"/>
      <c r="Q27" s="10"/>
      <c r="R27" s="10"/>
    </row>
    <row r="28" spans="1:10" ht="30.75" customHeight="1">
      <c r="A28" s="7"/>
      <c r="H28" s="5">
        <v>5000</v>
      </c>
      <c r="I28" s="5" t="e">
        <f>#REF!-H28</f>
        <v>#REF!</v>
      </c>
      <c r="J28" s="9"/>
    </row>
    <row r="29" ht="25.5" customHeight="1">
      <c r="H29" s="1">
        <v>2503960.2</v>
      </c>
    </row>
    <row r="30" spans="1:8" ht="68.25" customHeight="1">
      <c r="A30" s="8"/>
      <c r="B30" s="8"/>
      <c r="C30" s="8"/>
      <c r="H30" s="1">
        <v>2508960.2</v>
      </c>
    </row>
    <row r="31" ht="54" customHeight="1"/>
    <row r="32" ht="17.25" customHeight="1">
      <c r="K32" s="2"/>
    </row>
    <row r="33" spans="8:10" ht="12.75">
      <c r="H33" s="3"/>
      <c r="I33" s="3"/>
      <c r="J33" s="3"/>
    </row>
    <row r="34" spans="11:12" ht="12.75">
      <c r="K34" s="4"/>
      <c r="L34" s="4"/>
    </row>
    <row r="35" spans="11:15" ht="12.75">
      <c r="K35" s="4"/>
      <c r="O35" s="6"/>
    </row>
    <row r="36" spans="11:15" ht="12.75">
      <c r="K36" s="4"/>
      <c r="O36" s="6"/>
    </row>
  </sheetData>
  <sheetProtection/>
  <mergeCells count="23">
    <mergeCell ref="A11:A12"/>
    <mergeCell ref="E1:K1"/>
    <mergeCell ref="A6:K6"/>
    <mergeCell ref="F2:K2"/>
    <mergeCell ref="J11:K11"/>
    <mergeCell ref="Q18:R18"/>
    <mergeCell ref="B19:G19"/>
    <mergeCell ref="B20:G20"/>
    <mergeCell ref="O20:P20"/>
    <mergeCell ref="B21:G21"/>
    <mergeCell ref="B13:G13"/>
    <mergeCell ref="B14:G14"/>
    <mergeCell ref="B16:G16"/>
    <mergeCell ref="B17:G17"/>
    <mergeCell ref="O18:P18"/>
    <mergeCell ref="B23:G23"/>
    <mergeCell ref="B24:G24"/>
    <mergeCell ref="B25:G25"/>
    <mergeCell ref="B26:G26"/>
    <mergeCell ref="B27:G27"/>
    <mergeCell ref="B11:G12"/>
    <mergeCell ref="B22:G22"/>
    <mergeCell ref="B18:G18"/>
  </mergeCells>
  <printOptions/>
  <pageMargins left="0.7874015748031497" right="0.3937007874015748" top="0.8267716535433072" bottom="0.8267716535433072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2017-11-03T14:56:26Z</cp:lastPrinted>
  <dcterms:created xsi:type="dcterms:W3CDTF">2003-08-15T04:31:19Z</dcterms:created>
  <dcterms:modified xsi:type="dcterms:W3CDTF">2017-11-14T11:41:22Z</dcterms:modified>
  <cp:category/>
  <cp:version/>
  <cp:contentType/>
  <cp:contentStatus/>
</cp:coreProperties>
</file>