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2688" windowWidth="15336" windowHeight="6420" activeTab="1"/>
  </bookViews>
  <sheets>
    <sheet name="2018 год" sheetId="1" r:id="rId1"/>
    <sheet name="2019-2020" sheetId="2" r:id="rId2"/>
  </sheets>
  <definedNames>
    <definedName name="_xlnm.Print_Titles" localSheetId="0">'2018 год'!$A:$B,'2018 год'!$7:$7</definedName>
    <definedName name="_xlnm.Print_Titles" localSheetId="1">'2019-2020'!$A:$B,'2019-2020'!$7:$8</definedName>
    <definedName name="_xlnm.Print_Area" localSheetId="0">'2018 год'!$A$1:$C$112</definedName>
    <definedName name="_xlnm.Print_Area" localSheetId="1">'2019-2020'!$A$1:$E$113</definedName>
  </definedNames>
  <calcPr fullCalcOnLoad="1"/>
</workbook>
</file>

<file path=xl/sharedStrings.xml><?xml version="1.0" encoding="utf-8"?>
<sst xmlns="http://schemas.openxmlformats.org/spreadsheetml/2006/main" count="389" uniqueCount="187">
  <si>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</si>
  <si>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</si>
  <si>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</si>
  <si>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</si>
  <si>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</si>
  <si>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</si>
  <si>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</si>
  <si>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</si>
  <si>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</si>
  <si>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</si>
  <si>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</si>
  <si>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</si>
  <si>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</si>
  <si>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</si>
  <si>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</si>
  <si>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</si>
  <si>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</si>
  <si>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</si>
  <si>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</si>
  <si>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</si>
  <si>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</si>
  <si>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</si>
  <si>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</si>
  <si>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</si>
  <si>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</si>
  <si>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</si>
  <si>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</si>
  <si>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</si>
  <si>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</si>
  <si>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</si>
  <si>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</si>
  <si>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</si>
  <si>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</si>
  <si>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</si>
  <si>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</si>
  <si>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</si>
  <si>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</si>
  <si>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</si>
  <si>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</si>
  <si>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</si>
  <si>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</si>
  <si>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муниципальных районов (оздоровительная кампания детей)</t>
  </si>
  <si>
    <t xml:space="preserve">Прочие доходы от компенсации затрат бюджетов муниципальных районов 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</si>
  <si>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</si>
  <si>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</si>
  <si>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</si>
  <si>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</si>
  <si>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</si>
  <si>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</si>
  <si>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</si>
  <si>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</si>
  <si>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</si>
  <si>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000 2 07 00000 00 0000 180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</si>
  <si>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</si>
  <si>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</si>
  <si>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</si>
  <si>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</si>
  <si>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</si>
  <si>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</si>
  <si>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</si>
  <si>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</si>
  <si>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</rPr>
      <t>1</t>
    </r>
    <r>
      <rPr>
        <i/>
        <sz val="10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</si>
  <si>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Налогового кодекса Российской Федерации</t>
    </r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</si>
  <si>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</si>
  <si>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</si>
  <si>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</si>
  <si>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</si>
  <si>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</si>
  <si>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тыс.руб.</t>
  </si>
  <si>
    <t>Сумма</t>
  </si>
  <si>
    <t>000 2 02 10000 00 0000 151</t>
  </si>
  <si>
    <t>ДОТАЦИИ БЮДЖЕТАМ БЮДЖЕТНОЙ СИСТЕМЫ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</si>
  <si>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</si>
  <si>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</si>
  <si>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</si>
  <si>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000 2 02 30000 00 0000 151</t>
  </si>
  <si>
    <t>000 2 02 40000 00 0000 151</t>
  </si>
  <si>
    <t xml:space="preserve"> - ремонт образовательных учреждений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</si>
  <si>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</si>
  <si>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</si>
  <si>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Поступления доходов в  бюджет городского округа Ступино Московской области на 2018 год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</si>
  <si>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</si>
  <si>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</si>
  <si>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</si>
  <si>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</si>
  <si>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</si>
  <si>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</si>
  <si>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</si>
  <si>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</si>
  <si>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</si>
  <si>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</si>
  <si>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</si>
  <si>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</si>
  <si>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</si>
  <si>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</si>
  <si>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</si>
  <si>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</si>
  <si>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</si>
  <si>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</si>
  <si>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</si>
  <si>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</si>
  <si>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</si>
  <si>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</si>
  <si>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000 1 13 02994 04 0051 130</t>
  </si>
  <si>
    <t>000 1 13 02994 04 0085 130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</si>
  <si>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</si>
  <si>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</si>
  <si>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платных услуг, оказываемых казенными учреждениями "ККФКСРМ"</t>
  </si>
  <si>
    <t>оздоровительная кампания "ККФКСРМ"</t>
  </si>
  <si>
    <t>родительская плата в МУДО "ККФКСРМ"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</si>
  <si>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</si>
  <si>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</si>
  <si>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</si>
  <si>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</si>
  <si>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</si>
  <si>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</si>
  <si>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</si>
  <si>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</si>
  <si>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</si>
  <si>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</si>
  <si>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</si>
  <si>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</si>
  <si>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</si>
  <si>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</si>
  <si>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</si>
  <si>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000 2 02 15001 04 0000 151</t>
  </si>
  <si>
    <t>Поступления по плате за наем жилых помещений, находящихся в собственности муниципальных образований</t>
  </si>
  <si>
    <t>Прочие безвозмездные поступления в бюджеты городских округов</t>
  </si>
  <si>
    <t>001 2 07 04050 04 0000 180</t>
  </si>
  <si>
    <t>005 2 07 04050 04 0000 180</t>
  </si>
  <si>
    <t>009 2 07 04050 04 0000 180</t>
  </si>
  <si>
    <t>Прочие безвозмездные поступления в бюджеты городских округов "Управление образования"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</si>
  <si>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</si>
  <si>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000 2 02 45160 04 0000 151</t>
  </si>
  <si>
    <t>Прочие межбюджетные трансферты, передаваемые бюджетам городских округов</t>
  </si>
  <si>
    <t>000 2 02 49999 04 0000 151</t>
  </si>
  <si>
    <t>Прочие субсидии бюджетам городских округов</t>
  </si>
  <si>
    <t>000 2 02 29999 04 0000 151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</si>
  <si>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</si>
  <si>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</si>
  <si>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</si>
  <si>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</si>
  <si>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</si>
  <si>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</si>
  <si>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</si>
  <si>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</si>
  <si>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</si>
  <si>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</si>
  <si>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</si>
  <si>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осуществление государственных полномочий Московской области в области земельных отношений (государственная программа Московской области «Эффективная власть» на 2017-2021 годы)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</si>
  <si>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</si>
  <si>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</si>
  <si>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</si>
  <si>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субвенции бюджетам городских округов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</si>
  <si>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</si>
  <si>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 - на проектирование и реконструкцию муниципальных стадионов</t>
  </si>
  <si>
    <t xml:space="preserve"> - на разработку проектной сметной документации на капитальный ремонт гидротехнических сооружений, находящихся в муниципальной собственности (разработка проектно - сметной документации на капитальный ремонт плотины - пруда на ручье без названия д.Сотниково)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</si>
  <si>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</si>
  <si>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</si>
  <si>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 xml:space="preserve"> - на капитальные вложения в общеобразовательные организации в целях поддержания односменного режима обучения (строительство школы на 600 мест в микрорайоне Надежда г.Ступино)</t>
  </si>
  <si>
    <t xml:space="preserve"> - на капитальные вложения в общеобразовательные организации в целях поддержания односменного режима обучения (строительство школы на 825 мест в микрорайоне Ю/З г.Ступино)</t>
  </si>
  <si>
    <t xml:space="preserve"> - на капитальные вложения в общеобразовательные организации в целях поддержания односменного режима обучения (строительство школы на 600 мест с бассейном в квартале 23 г.Ступино)</t>
  </si>
  <si>
    <t>000 2 02 30022 04 0000 151</t>
  </si>
  <si>
    <t>000 2 02 30024 04 0000 151</t>
  </si>
  <si>
    <t>000 2 02 30029 04 0000 151</t>
  </si>
  <si>
    <t>000 2 02 35082 04 0000 151</t>
  </si>
  <si>
    <t>000 2 02 35118 04 0000 151</t>
  </si>
  <si>
    <t>000 2 02 39999 04 0000 151</t>
  </si>
  <si>
    <t>Поступления доходов в бюджет городского округа Ступино Московской области на плановый период 2019 - 2020 годов</t>
  </si>
  <si>
    <t>2019г</t>
  </si>
  <si>
    <t>2020г</t>
  </si>
  <si>
    <t>2018г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</si>
  <si>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</si>
  <si>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>доходы от оказания платных услуг по предоставлению места для одиночного, родственного или семейного (родового) захоронения</t>
  </si>
  <si>
    <t>доходы от платных услуг, оказываемых казенными учреждениями (МКУ «Аварийно-спасательная служба»)</t>
  </si>
  <si>
    <t>компенсация расходов по содержанию помещения</t>
  </si>
  <si>
    <t xml:space="preserve">прочие доходы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</si>
  <si>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</t>
    </r>
    <r>
      <rPr>
        <b/>
        <i/>
        <sz val="10"/>
        <rFont val="Arial Narrow"/>
        <family val="2"/>
      </rPr>
      <t xml:space="preserve"> в муниципальных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</si>
  <si>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</rPr>
      <t>в муниципальных дошкольных образовательных организациях</t>
    </r>
    <r>
      <rPr>
        <i/>
        <sz val="10"/>
        <rFont val="Arial Narrow"/>
        <family val="2"/>
      </rPr>
      <t xml:space="preserve">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</si>
  <si>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>в частных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</si>
  <si>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Прочие доходы от компенсации затрат бюджетов городских округов (оздоровительная кампания детей)</t>
  </si>
  <si>
    <t xml:space="preserve">Прочие доходы от компенсации затрат бюджетов городских округов </t>
  </si>
  <si>
    <t xml:space="preserve">Прочие безвозмездные поступления в бюджеты городских округов </t>
  </si>
  <si>
    <t>000 2 07 04050 04 0000 180</t>
  </si>
  <si>
    <t>Приложение  1
к решению Совета депутатов 
городского округа Ступино Московской области
"О бюджете городского округа Ступино Московской области
на 2018 год и на плановый период 2019-2020 годов"</t>
  </si>
  <si>
    <t>Приложение  2
к решению Совета депутатов 
городского округа Ступино Московской области
"О бюджете городского округа Ступино Московской области
на 2018 год и на плановый период 2019-2020 годов"</t>
  </si>
  <si>
    <t>от "21" декабря 2017г № 77/6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</si>
</sst>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</numFmts>
  <fonts count="52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Calibri"/>
      <family val="2"/>
    </font>
    <font>
      <b/>
      <sz val="11"/>
      <name val="Arial Narrow"/>
      <family val="2"/>
    </font>
    <font>
      <i/>
      <vertAlign val="superscript"/>
      <sz val="10"/>
      <name val="Arial Narrow"/>
      <family val="2"/>
    </font>
    <font>
      <sz val="10"/>
      <color indexed="36"/>
      <name val="Arial Narrow"/>
      <family val="2"/>
    </font>
    <font>
      <sz val="12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Narrow"/>
      <family val="2"/>
    </font>
    <font>
      <u val="single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6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5" applyFont="1" applyFill="1" applyAlignment="1">
      <alignment vertical="center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vertical="center"/>
      <protection/>
    </xf>
    <xf numFmtId="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174" fontId="3" fillId="0" borderId="0" xfId="55" applyNumberFormat="1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174" fontId="3" fillId="0" borderId="0" xfId="55" applyNumberFormat="1" applyFont="1" applyFill="1" applyAlignment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5" applyFont="1" applyFill="1">
      <alignment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9" fillId="0" borderId="0" xfId="55" applyFont="1" applyFill="1" applyAlignment="1">
      <alignment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0" xfId="55" applyFont="1" applyFill="1" applyAlignment="1">
      <alignment vertical="center"/>
      <protection/>
    </xf>
    <xf numFmtId="1" fontId="12" fillId="0" borderId="10" xfId="55" applyNumberFormat="1" applyFont="1" applyFill="1" applyBorder="1" applyAlignment="1" applyProtection="1">
      <alignment horizontal="center" vertical="center" wrapText="1"/>
      <protection/>
    </xf>
    <xf numFmtId="0" fontId="12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12" fillId="0" borderId="10" xfId="55" applyNumberFormat="1" applyFont="1" applyFill="1" applyBorder="1" applyAlignment="1" applyProtection="1">
      <alignment horizontal="left" vertical="center" wrapText="1" indent="1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Alignment="1">
      <alignment horizontal="right" vertical="center"/>
      <protection/>
    </xf>
    <xf numFmtId="173" fontId="3" fillId="0" borderId="10" xfId="63" applyNumberFormat="1" applyFont="1" applyFill="1" applyBorder="1" applyAlignment="1">
      <alignment horizontal="center" vertical="center"/>
    </xf>
    <xf numFmtId="173" fontId="3" fillId="0" borderId="0" xfId="55" applyNumberFormat="1" applyFont="1" applyFill="1" applyAlignment="1">
      <alignment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173" fontId="5" fillId="0" borderId="12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>
      <alignment horizontal="center" vertical="center"/>
    </xf>
    <xf numFmtId="1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73" fontId="5" fillId="0" borderId="10" xfId="63" applyNumberFormat="1" applyFont="1" applyFill="1" applyBorder="1" applyAlignment="1" applyProtection="1">
      <alignment horizontal="center" vertical="center"/>
      <protection locked="0"/>
    </xf>
    <xf numFmtId="173" fontId="3" fillId="0" borderId="10" xfId="63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Alignment="1" applyProtection="1">
      <alignment vertical="center"/>
      <protection locked="0"/>
    </xf>
    <xf numFmtId="0" fontId="3" fillId="0" borderId="0" xfId="55" applyFont="1" applyFill="1" applyAlignment="1" applyProtection="1">
      <alignment vertical="center"/>
      <protection locked="0"/>
    </xf>
    <xf numFmtId="173" fontId="3" fillId="32" borderId="10" xfId="63" applyNumberFormat="1" applyFont="1" applyFill="1" applyBorder="1" applyAlignment="1" applyProtection="1">
      <alignment horizontal="center" vertical="center"/>
      <protection/>
    </xf>
    <xf numFmtId="173" fontId="5" fillId="32" borderId="10" xfId="63" applyNumberFormat="1" applyFont="1" applyFill="1" applyBorder="1" applyAlignment="1" applyProtection="1">
      <alignment horizontal="center" vertical="center"/>
      <protection/>
    </xf>
    <xf numFmtId="173" fontId="7" fillId="32" borderId="10" xfId="63" applyNumberFormat="1" applyFont="1" applyFill="1" applyBorder="1" applyAlignment="1" applyProtection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173" fontId="7" fillId="32" borderId="10" xfId="63" applyNumberFormat="1" applyFont="1" applyFill="1" applyBorder="1" applyAlignment="1" applyProtection="1">
      <alignment horizontal="center" vertical="center"/>
      <protection/>
    </xf>
    <xf numFmtId="0" fontId="7" fillId="33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34" borderId="10" xfId="55" applyNumberFormat="1" applyFont="1" applyFill="1" applyBorder="1" applyAlignment="1" applyProtection="1">
      <alignment horizontal="left" vertical="center" wrapText="1" indent="2"/>
      <protection/>
    </xf>
    <xf numFmtId="0" fontId="3" fillId="0" borderId="11" xfId="55" applyFont="1" applyFill="1" applyBorder="1" applyAlignment="1">
      <alignment horizontal="left" vertical="center" wrapText="1" indent="1"/>
      <protection/>
    </xf>
    <xf numFmtId="173" fontId="3" fillId="0" borderId="10" xfId="63" applyNumberFormat="1" applyFont="1" applyFill="1" applyBorder="1" applyAlignment="1">
      <alignment horizontal="center" vertical="center"/>
    </xf>
    <xf numFmtId="173" fontId="3" fillId="0" borderId="0" xfId="55" applyNumberFormat="1" applyFont="1" applyFill="1" applyAlignment="1">
      <alignment vertical="center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0" xfId="55" applyNumberFormat="1" applyFont="1" applyFill="1" applyBorder="1" applyAlignment="1">
      <alignment horizontal="center" vertical="center"/>
      <protection/>
    </xf>
    <xf numFmtId="0" fontId="14" fillId="0" borderId="0" xfId="55" applyFont="1" applyFill="1">
      <alignment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1" fontId="3" fillId="35" borderId="10" xfId="55" applyNumberFormat="1" applyFont="1" applyFill="1" applyBorder="1" applyAlignment="1" applyProtection="1">
      <alignment horizontal="center" vertical="center" wrapText="1"/>
      <protection/>
    </xf>
    <xf numFmtId="1" fontId="3" fillId="35" borderId="10" xfId="55" applyNumberFormat="1" applyFont="1" applyFill="1" applyBorder="1" applyAlignment="1" applyProtection="1">
      <alignment horizontal="center" vertical="center" wrapText="1"/>
      <protection/>
    </xf>
    <xf numFmtId="0" fontId="7" fillId="0" borderId="11" xfId="55" applyFont="1" applyFill="1" applyBorder="1" applyAlignment="1">
      <alignment horizontal="left" vertical="center" wrapText="1" indent="1"/>
      <protection/>
    </xf>
    <xf numFmtId="173" fontId="7" fillId="0" borderId="10" xfId="63" applyNumberFormat="1" applyFont="1" applyFill="1" applyBorder="1" applyAlignment="1">
      <alignment horizontal="center" vertical="center"/>
    </xf>
    <xf numFmtId="173" fontId="51" fillId="0" borderId="10" xfId="63" applyNumberFormat="1" applyFont="1" applyFill="1" applyBorder="1" applyAlignment="1" applyProtection="1">
      <alignment horizontal="center" vertical="center"/>
      <protection/>
    </xf>
    <xf numFmtId="0" fontId="10" fillId="0" borderId="0" xfId="55" applyFont="1" applyFill="1" applyAlignment="1">
      <alignment horizontal="center" vertical="center" wrapText="1"/>
      <protection/>
    </xf>
    <xf numFmtId="0" fontId="10" fillId="0" borderId="0" xfId="55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horizontal="right" vertical="center" wrapText="1"/>
      <protection/>
    </xf>
    <xf numFmtId="0" fontId="0" fillId="0" borderId="0" xfId="0" applyFill="1" applyAlignment="1">
      <alignment horizontal="right" vertical="center" wrapText="1"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33" fillId="0" borderId="0" xfId="55" applyFont="1" applyFill="1" applyAlignment="1">
      <alignment horizontal="righ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view="pageBreakPreview" zoomScaleSheetLayoutView="100" zoomScalePageLayoutView="0" workbookViewId="0" topLeftCell="A1">
      <selection activeCell="B2" sqref="B2:C2"/>
    </sheetView>
  </sheetViews>
  <sheetFormatPr defaultColWidth="9.125" defaultRowHeight="5.25" customHeight="1"/>
  <cols>
    <col min="1" max="1" width="21.125" style="1" customWidth="1"/>
    <col min="2" max="2" width="94.125" style="1" customWidth="1"/>
    <col min="3" max="3" width="12.00390625" style="2" customWidth="1"/>
    <col min="4" max="16384" width="9.125" style="2" customWidth="1"/>
  </cols>
  <sheetData>
    <row r="1" spans="2:3" ht="67.5" customHeight="1">
      <c r="B1" s="78" t="s">
        <v>184</v>
      </c>
      <c r="C1" s="79"/>
    </row>
    <row r="2" spans="2:3" ht="21.75" customHeight="1">
      <c r="B2" s="84" t="s">
        <v>186</v>
      </c>
      <c r="C2" s="78"/>
    </row>
    <row r="3" spans="2:3" ht="16.5" customHeight="1">
      <c r="B3" s="3"/>
      <c r="C3" s="3"/>
    </row>
    <row r="4" spans="1:3" s="4" customFormat="1" ht="21" customHeight="1">
      <c r="A4" s="77" t="s">
        <v>80</v>
      </c>
      <c r="B4" s="77"/>
      <c r="C4" s="77"/>
    </row>
    <row r="5" spans="1:3" s="4" customFormat="1" ht="14.25" customHeight="1">
      <c r="A5" s="76"/>
      <c r="B5" s="76"/>
      <c r="C5" s="76"/>
    </row>
    <row r="6" spans="1:3" ht="13.5" customHeight="1">
      <c r="A6" s="5"/>
      <c r="B6" s="5"/>
      <c r="C6" s="40" t="s">
        <v>68</v>
      </c>
    </row>
    <row r="7" spans="1:3" s="8" customFormat="1" ht="42.75" customHeight="1">
      <c r="A7" s="43" t="s">
        <v>6</v>
      </c>
      <c r="B7" s="43" t="s">
        <v>67</v>
      </c>
      <c r="C7" s="57" t="s">
        <v>69</v>
      </c>
    </row>
    <row r="8" spans="1:3" s="8" customFormat="1" ht="23.25" customHeight="1">
      <c r="A8" s="16" t="s">
        <v>7</v>
      </c>
      <c r="B8" s="30" t="s">
        <v>8</v>
      </c>
      <c r="C8" s="39">
        <f>C9+C15+C17+C22+C25+C28+C29+C40+C42+C56+C61+C62</f>
        <v>2807281.6</v>
      </c>
    </row>
    <row r="9" spans="1:3" s="8" customFormat="1" ht="21.75" customHeight="1">
      <c r="A9" s="16" t="s">
        <v>9</v>
      </c>
      <c r="B9" s="17" t="s">
        <v>10</v>
      </c>
      <c r="C9" s="39">
        <f>C10</f>
        <v>1432816</v>
      </c>
    </row>
    <row r="10" spans="1:3" s="11" customFormat="1" ht="21" customHeight="1">
      <c r="A10" s="9" t="s">
        <v>11</v>
      </c>
      <c r="B10" s="10" t="s">
        <v>12</v>
      </c>
      <c r="C10" s="54">
        <f>SUM(C11:C14)</f>
        <v>1432816</v>
      </c>
    </row>
    <row r="11" spans="1:3" s="33" customFormat="1" ht="47.25" customHeight="1">
      <c r="A11" s="12" t="s">
        <v>56</v>
      </c>
      <c r="B11" s="32" t="s">
        <v>61</v>
      </c>
      <c r="C11" s="60">
        <v>1399072</v>
      </c>
    </row>
    <row r="12" spans="1:3" s="33" customFormat="1" ht="59.25" customHeight="1">
      <c r="A12" s="12" t="s">
        <v>58</v>
      </c>
      <c r="B12" s="32" t="s">
        <v>57</v>
      </c>
      <c r="C12" s="60">
        <v>3000</v>
      </c>
    </row>
    <row r="13" spans="1:3" s="33" customFormat="1" ht="31.5" customHeight="1">
      <c r="A13" s="12" t="s">
        <v>59</v>
      </c>
      <c r="B13" s="32" t="s">
        <v>66</v>
      </c>
      <c r="C13" s="60">
        <v>15000</v>
      </c>
    </row>
    <row r="14" spans="1:3" s="33" customFormat="1" ht="46.5" customHeight="1">
      <c r="A14" s="12" t="s">
        <v>60</v>
      </c>
      <c r="B14" s="32" t="s">
        <v>62</v>
      </c>
      <c r="C14" s="60">
        <v>15744</v>
      </c>
    </row>
    <row r="15" spans="1:3" s="8" customFormat="1" ht="23.25" customHeight="1">
      <c r="A15" s="23" t="s">
        <v>54</v>
      </c>
      <c r="B15" s="28" t="s">
        <v>55</v>
      </c>
      <c r="C15" s="39">
        <f>C16</f>
        <v>65900</v>
      </c>
    </row>
    <row r="16" spans="1:3" s="11" customFormat="1" ht="22.5" customHeight="1">
      <c r="A16" s="9" t="s">
        <v>63</v>
      </c>
      <c r="B16" s="10" t="s">
        <v>64</v>
      </c>
      <c r="C16" s="54">
        <v>65900</v>
      </c>
    </row>
    <row r="17" spans="1:3" s="8" customFormat="1" ht="20.25" customHeight="1">
      <c r="A17" s="16" t="s">
        <v>13</v>
      </c>
      <c r="B17" s="17" t="s">
        <v>14</v>
      </c>
      <c r="C17" s="39">
        <f>C18+C19+C20+C21</f>
        <v>190600</v>
      </c>
    </row>
    <row r="18" spans="1:3" s="11" customFormat="1" ht="22.5" customHeight="1">
      <c r="A18" s="9" t="s">
        <v>15</v>
      </c>
      <c r="B18" s="10" t="s">
        <v>16</v>
      </c>
      <c r="C18" s="38">
        <v>97000</v>
      </c>
    </row>
    <row r="19" spans="1:3" s="11" customFormat="1" ht="22.5" customHeight="1">
      <c r="A19" s="9" t="s">
        <v>17</v>
      </c>
      <c r="B19" s="10" t="s">
        <v>18</v>
      </c>
      <c r="C19" s="54">
        <v>74800</v>
      </c>
    </row>
    <row r="20" spans="1:3" s="11" customFormat="1" ht="22.5" customHeight="1">
      <c r="A20" s="9" t="s">
        <v>19</v>
      </c>
      <c r="B20" s="10" t="s">
        <v>20</v>
      </c>
      <c r="C20" s="54">
        <v>2800</v>
      </c>
    </row>
    <row r="21" spans="1:3" s="11" customFormat="1" ht="22.5" customHeight="1">
      <c r="A21" s="9" t="s">
        <v>21</v>
      </c>
      <c r="B21" s="10" t="s">
        <v>22</v>
      </c>
      <c r="C21" s="38">
        <v>16000</v>
      </c>
    </row>
    <row r="22" spans="1:3" s="8" customFormat="1" ht="22.5" customHeight="1">
      <c r="A22" s="16" t="s">
        <v>81</v>
      </c>
      <c r="B22" s="17" t="s">
        <v>82</v>
      </c>
      <c r="C22" s="39">
        <f>SUM(C23:C24)</f>
        <v>775600</v>
      </c>
    </row>
    <row r="23" spans="1:3" s="11" customFormat="1" ht="21" customHeight="1">
      <c r="A23" s="9" t="s">
        <v>83</v>
      </c>
      <c r="B23" s="10" t="s">
        <v>84</v>
      </c>
      <c r="C23" s="38">
        <v>36900</v>
      </c>
    </row>
    <row r="24" spans="1:3" s="11" customFormat="1" ht="21" customHeight="1">
      <c r="A24" s="9" t="s">
        <v>85</v>
      </c>
      <c r="B24" s="10" t="s">
        <v>86</v>
      </c>
      <c r="C24" s="38">
        <v>738700</v>
      </c>
    </row>
    <row r="25" spans="1:3" s="8" customFormat="1" ht="21" customHeight="1">
      <c r="A25" s="16" t="s">
        <v>23</v>
      </c>
      <c r="B25" s="17" t="s">
        <v>24</v>
      </c>
      <c r="C25" s="55">
        <f>C26+C27</f>
        <v>14005</v>
      </c>
    </row>
    <row r="26" spans="1:3" s="11" customFormat="1" ht="30.75" customHeight="1" hidden="1">
      <c r="A26" s="9" t="s">
        <v>25</v>
      </c>
      <c r="B26" s="19" t="s">
        <v>65</v>
      </c>
      <c r="C26" s="54">
        <v>14000</v>
      </c>
    </row>
    <row r="27" spans="1:3" s="11" customFormat="1" ht="21.75" customHeight="1" hidden="1">
      <c r="A27" s="9" t="s">
        <v>26</v>
      </c>
      <c r="B27" s="19" t="s">
        <v>27</v>
      </c>
      <c r="C27" s="54">
        <v>5</v>
      </c>
    </row>
    <row r="28" spans="1:3" s="8" customFormat="1" ht="24" customHeight="1" hidden="1">
      <c r="A28" s="6" t="s">
        <v>28</v>
      </c>
      <c r="B28" s="7" t="s">
        <v>29</v>
      </c>
      <c r="C28" s="55"/>
    </row>
    <row r="29" spans="1:3" s="8" customFormat="1" ht="29.25" customHeight="1">
      <c r="A29" s="16" t="s">
        <v>30</v>
      </c>
      <c r="B29" s="17" t="s">
        <v>31</v>
      </c>
      <c r="C29" s="39">
        <f>C30+C31+C36+C37</f>
        <v>137796.7</v>
      </c>
    </row>
    <row r="30" spans="1:3" s="11" customFormat="1" ht="21" customHeight="1" hidden="1">
      <c r="A30" s="9" t="s">
        <v>32</v>
      </c>
      <c r="B30" s="10" t="s">
        <v>33</v>
      </c>
      <c r="C30" s="38">
        <v>0</v>
      </c>
    </row>
    <row r="31" spans="1:3" s="11" customFormat="1" ht="46.5" customHeight="1">
      <c r="A31" s="18" t="s">
        <v>34</v>
      </c>
      <c r="B31" s="44" t="s">
        <v>5</v>
      </c>
      <c r="C31" s="38">
        <f>SUM(C32:C35)</f>
        <v>132946.7</v>
      </c>
    </row>
    <row r="32" spans="1:4" s="11" customFormat="1" ht="44.25" customHeight="1">
      <c r="A32" s="18" t="s">
        <v>87</v>
      </c>
      <c r="B32" s="58" t="s">
        <v>88</v>
      </c>
      <c r="C32" s="54">
        <v>128610</v>
      </c>
      <c r="D32" s="65"/>
    </row>
    <row r="33" spans="1:3" s="11" customFormat="1" ht="46.5" customHeight="1" hidden="1">
      <c r="A33" s="9" t="s">
        <v>89</v>
      </c>
      <c r="B33" s="59" t="s">
        <v>90</v>
      </c>
      <c r="C33" s="54">
        <v>0</v>
      </c>
    </row>
    <row r="34" spans="1:3" s="11" customFormat="1" ht="35.25" customHeight="1">
      <c r="A34" s="9" t="s">
        <v>92</v>
      </c>
      <c r="B34" s="59" t="s">
        <v>91</v>
      </c>
      <c r="C34" s="54">
        <v>534.3</v>
      </c>
    </row>
    <row r="35" spans="1:4" s="11" customFormat="1" ht="24" customHeight="1">
      <c r="A35" s="24" t="s">
        <v>93</v>
      </c>
      <c r="B35" s="59" t="s">
        <v>94</v>
      </c>
      <c r="C35" s="54">
        <v>3802.4</v>
      </c>
      <c r="D35" s="65"/>
    </row>
    <row r="36" spans="1:3" s="11" customFormat="1" ht="33.75" customHeight="1" hidden="1">
      <c r="A36" s="9" t="s">
        <v>95</v>
      </c>
      <c r="B36" s="10" t="s">
        <v>96</v>
      </c>
      <c r="C36" s="38">
        <v>0</v>
      </c>
    </row>
    <row r="37" spans="1:3" s="11" customFormat="1" ht="43.5" customHeight="1">
      <c r="A37" s="9" t="s">
        <v>97</v>
      </c>
      <c r="B37" s="10" t="s">
        <v>98</v>
      </c>
      <c r="C37" s="54">
        <f>C38+C39</f>
        <v>4850</v>
      </c>
    </row>
    <row r="38" spans="1:3" s="33" customFormat="1" ht="25.5" customHeight="1" hidden="1">
      <c r="A38" s="12" t="s">
        <v>97</v>
      </c>
      <c r="B38" s="32" t="s">
        <v>126</v>
      </c>
      <c r="C38" s="60">
        <v>4850</v>
      </c>
    </row>
    <row r="39" spans="1:3" s="33" customFormat="1" ht="54.75" customHeight="1" hidden="1">
      <c r="A39" s="12" t="s">
        <v>97</v>
      </c>
      <c r="B39" s="61" t="s">
        <v>98</v>
      </c>
      <c r="C39" s="60"/>
    </row>
    <row r="40" spans="1:3" s="8" customFormat="1" ht="21.75" customHeight="1">
      <c r="A40" s="16" t="s">
        <v>35</v>
      </c>
      <c r="B40" s="17" t="s">
        <v>36</v>
      </c>
      <c r="C40" s="39">
        <f>C41</f>
        <v>3000</v>
      </c>
    </row>
    <row r="41" spans="1:3" s="11" customFormat="1" ht="20.25" customHeight="1">
      <c r="A41" s="9" t="s">
        <v>37</v>
      </c>
      <c r="B41" s="10" t="s">
        <v>38</v>
      </c>
      <c r="C41" s="54">
        <v>3000</v>
      </c>
    </row>
    <row r="42" spans="1:3" s="8" customFormat="1" ht="24.75" customHeight="1">
      <c r="A42" s="16" t="s">
        <v>39</v>
      </c>
      <c r="B42" s="17" t="s">
        <v>40</v>
      </c>
      <c r="C42" s="39">
        <f>C43+C47+C50+C53</f>
        <v>113825.5</v>
      </c>
    </row>
    <row r="43" spans="1:3" s="8" customFormat="1" ht="24" customHeight="1" hidden="1">
      <c r="A43" s="34" t="s">
        <v>99</v>
      </c>
      <c r="B43" s="35" t="s">
        <v>100</v>
      </c>
      <c r="C43" s="38">
        <f>SUM(C44:C46)</f>
        <v>1328.3</v>
      </c>
    </row>
    <row r="44" spans="1:3" s="8" customFormat="1" ht="23.25" customHeight="1" hidden="1">
      <c r="A44" s="12" t="s">
        <v>99</v>
      </c>
      <c r="B44" s="32" t="s">
        <v>174</v>
      </c>
      <c r="C44" s="54">
        <v>536.4</v>
      </c>
    </row>
    <row r="45" spans="1:3" s="8" customFormat="1" ht="31.5" customHeight="1" hidden="1">
      <c r="A45" s="12" t="s">
        <v>99</v>
      </c>
      <c r="B45" s="32" t="s">
        <v>173</v>
      </c>
      <c r="C45" s="38">
        <v>0</v>
      </c>
    </row>
    <row r="46" spans="1:3" s="13" customFormat="1" ht="21" customHeight="1" hidden="1">
      <c r="A46" s="12" t="s">
        <v>99</v>
      </c>
      <c r="B46" s="32" t="s">
        <v>107</v>
      </c>
      <c r="C46" s="56">
        <v>791.9</v>
      </c>
    </row>
    <row r="47" spans="1:3" s="8" customFormat="1" ht="23.25" customHeight="1" hidden="1">
      <c r="A47" s="34" t="s">
        <v>102</v>
      </c>
      <c r="B47" s="36" t="s">
        <v>101</v>
      </c>
      <c r="C47" s="38">
        <f>SUM(C48:C49)</f>
        <v>2600</v>
      </c>
    </row>
    <row r="48" spans="1:3" s="8" customFormat="1" ht="20.25" customHeight="1" hidden="1">
      <c r="A48" s="12" t="s">
        <v>102</v>
      </c>
      <c r="B48" s="27" t="s">
        <v>175</v>
      </c>
      <c r="C48" s="56">
        <v>2600</v>
      </c>
    </row>
    <row r="49" spans="1:3" s="8" customFormat="1" ht="20.25" customHeight="1" hidden="1">
      <c r="A49" s="12" t="s">
        <v>102</v>
      </c>
      <c r="B49" s="27" t="s">
        <v>176</v>
      </c>
      <c r="C49" s="56">
        <v>0</v>
      </c>
    </row>
    <row r="50" spans="1:3" s="8" customFormat="1" ht="22.5" customHeight="1" hidden="1">
      <c r="A50" s="34" t="s">
        <v>103</v>
      </c>
      <c r="B50" s="36" t="s">
        <v>41</v>
      </c>
      <c r="C50" s="38">
        <f>C51+C52</f>
        <v>1167.9</v>
      </c>
    </row>
    <row r="51" spans="1:3" s="13" customFormat="1" ht="21" customHeight="1" hidden="1">
      <c r="A51" s="12" t="s">
        <v>103</v>
      </c>
      <c r="B51" s="27" t="s">
        <v>106</v>
      </c>
      <c r="C51" s="56">
        <v>562</v>
      </c>
    </row>
    <row r="52" spans="1:3" s="13" customFormat="1" ht="21" customHeight="1" hidden="1">
      <c r="A52" s="12" t="s">
        <v>103</v>
      </c>
      <c r="B52" s="27" t="s">
        <v>108</v>
      </c>
      <c r="C52" s="56">
        <v>605.9</v>
      </c>
    </row>
    <row r="53" spans="1:3" s="8" customFormat="1" ht="21.75" customHeight="1" hidden="1">
      <c r="A53" s="34" t="s">
        <v>104</v>
      </c>
      <c r="B53" s="36" t="s">
        <v>42</v>
      </c>
      <c r="C53" s="38">
        <f>C54+C55</f>
        <v>108729.3</v>
      </c>
    </row>
    <row r="54" spans="1:3" s="13" customFormat="1" ht="21" customHeight="1" hidden="1">
      <c r="A54" s="12" t="s">
        <v>104</v>
      </c>
      <c r="B54" s="27" t="s">
        <v>105</v>
      </c>
      <c r="C54" s="56">
        <v>108729.3</v>
      </c>
    </row>
    <row r="55" spans="1:3" s="13" customFormat="1" ht="21" customHeight="1" hidden="1">
      <c r="A55" s="12" t="s">
        <v>104</v>
      </c>
      <c r="B55" s="27" t="s">
        <v>109</v>
      </c>
      <c r="C55" s="66">
        <v>0</v>
      </c>
    </row>
    <row r="56" spans="1:3" s="8" customFormat="1" ht="21" customHeight="1">
      <c r="A56" s="16" t="s">
        <v>43</v>
      </c>
      <c r="B56" s="17" t="s">
        <v>44</v>
      </c>
      <c r="C56" s="39">
        <f>C57+C58+C59+C60</f>
        <v>59081.9</v>
      </c>
    </row>
    <row r="57" spans="1:3" s="11" customFormat="1" ht="21.75" customHeight="1" hidden="1">
      <c r="A57" s="9" t="s">
        <v>111</v>
      </c>
      <c r="B57" s="26" t="s">
        <v>110</v>
      </c>
      <c r="C57" s="54">
        <v>0</v>
      </c>
    </row>
    <row r="58" spans="1:4" s="11" customFormat="1" ht="46.5" customHeight="1">
      <c r="A58" s="9" t="s">
        <v>112</v>
      </c>
      <c r="B58" s="26" t="s">
        <v>113</v>
      </c>
      <c r="C58" s="54">
        <v>36081.9</v>
      </c>
      <c r="D58" s="65"/>
    </row>
    <row r="59" spans="1:4" s="11" customFormat="1" ht="32.25" customHeight="1">
      <c r="A59" s="9" t="s">
        <v>115</v>
      </c>
      <c r="B59" s="10" t="s">
        <v>114</v>
      </c>
      <c r="C59" s="54">
        <v>10000</v>
      </c>
      <c r="D59" s="65"/>
    </row>
    <row r="60" spans="1:4" s="11" customFormat="1" ht="47.25" customHeight="1">
      <c r="A60" s="9" t="s">
        <v>117</v>
      </c>
      <c r="B60" s="10" t="s">
        <v>116</v>
      </c>
      <c r="C60" s="54">
        <v>13000</v>
      </c>
      <c r="D60" s="65"/>
    </row>
    <row r="61" spans="1:3" s="8" customFormat="1" ht="21" customHeight="1">
      <c r="A61" s="16" t="s">
        <v>45</v>
      </c>
      <c r="B61" s="17" t="s">
        <v>46</v>
      </c>
      <c r="C61" s="39">
        <v>11000</v>
      </c>
    </row>
    <row r="62" spans="1:3" s="8" customFormat="1" ht="21" customHeight="1">
      <c r="A62" s="16" t="s">
        <v>47</v>
      </c>
      <c r="B62" s="17" t="s">
        <v>48</v>
      </c>
      <c r="C62" s="39">
        <f>C63+C64</f>
        <v>3656.5</v>
      </c>
    </row>
    <row r="63" spans="1:3" s="11" customFormat="1" ht="21.75" customHeight="1" hidden="1">
      <c r="A63" s="9" t="s">
        <v>118</v>
      </c>
      <c r="B63" s="10" t="s">
        <v>119</v>
      </c>
      <c r="C63" s="54"/>
    </row>
    <row r="64" spans="1:3" s="11" customFormat="1" ht="21.75" customHeight="1" hidden="1">
      <c r="A64" s="9" t="s">
        <v>120</v>
      </c>
      <c r="B64" s="19" t="s">
        <v>121</v>
      </c>
      <c r="C64" s="54">
        <f>C65+C66</f>
        <v>3656.5</v>
      </c>
    </row>
    <row r="65" spans="1:3" s="33" customFormat="1" ht="21.75" customHeight="1" hidden="1">
      <c r="A65" s="12" t="s">
        <v>120</v>
      </c>
      <c r="B65" s="32" t="s">
        <v>123</v>
      </c>
      <c r="C65" s="60">
        <v>1171.7</v>
      </c>
    </row>
    <row r="66" spans="1:3" s="33" customFormat="1" ht="32.25" customHeight="1" hidden="1">
      <c r="A66" s="12" t="s">
        <v>120</v>
      </c>
      <c r="B66" s="32" t="s">
        <v>122</v>
      </c>
      <c r="C66" s="60">
        <v>2484.8</v>
      </c>
    </row>
    <row r="67" spans="1:3" s="8" customFormat="1" ht="23.25" customHeight="1">
      <c r="A67" s="16" t="s">
        <v>49</v>
      </c>
      <c r="B67" s="30" t="s">
        <v>50</v>
      </c>
      <c r="C67" s="39">
        <f>C69+C71+C81+C101+C106+C110+C111</f>
        <v>2189314</v>
      </c>
    </row>
    <row r="68" spans="1:3" s="8" customFormat="1" ht="27" customHeight="1">
      <c r="A68" s="25" t="s">
        <v>78</v>
      </c>
      <c r="B68" s="30" t="s">
        <v>79</v>
      </c>
      <c r="C68" s="39">
        <f>C69+C71+C81+C101</f>
        <v>2189314</v>
      </c>
    </row>
    <row r="69" spans="1:3" s="8" customFormat="1" ht="22.5" customHeight="1">
      <c r="A69" s="25" t="s">
        <v>70</v>
      </c>
      <c r="B69" s="17" t="s">
        <v>71</v>
      </c>
      <c r="C69" s="47">
        <f>C70</f>
        <v>410110</v>
      </c>
    </row>
    <row r="70" spans="1:3" s="14" customFormat="1" ht="24" customHeight="1">
      <c r="A70" s="9" t="s">
        <v>125</v>
      </c>
      <c r="B70" s="15" t="s">
        <v>124</v>
      </c>
      <c r="C70" s="41">
        <f>408788+1322</f>
        <v>410110</v>
      </c>
    </row>
    <row r="71" spans="1:3" s="8" customFormat="1" ht="24" customHeight="1">
      <c r="A71" s="16" t="s">
        <v>72</v>
      </c>
      <c r="B71" s="17" t="s">
        <v>73</v>
      </c>
      <c r="C71" s="39">
        <f>C72+C76</f>
        <v>8614</v>
      </c>
    </row>
    <row r="72" spans="1:3" s="14" customFormat="1" ht="31.5" customHeight="1" hidden="1">
      <c r="A72" s="9" t="s">
        <v>158</v>
      </c>
      <c r="B72" s="15" t="s">
        <v>157</v>
      </c>
      <c r="C72" s="41">
        <f>SUM(C73:C75)</f>
        <v>0</v>
      </c>
    </row>
    <row r="73" spans="1:3" s="14" customFormat="1" ht="30.75" customHeight="1" hidden="1">
      <c r="A73" s="71"/>
      <c r="B73" s="63" t="s">
        <v>159</v>
      </c>
      <c r="C73" s="41"/>
    </row>
    <row r="74" spans="1:3" s="14" customFormat="1" ht="30.75" customHeight="1" hidden="1">
      <c r="A74" s="71"/>
      <c r="B74" s="63" t="s">
        <v>160</v>
      </c>
      <c r="C74" s="41"/>
    </row>
    <row r="75" spans="1:3" s="14" customFormat="1" ht="30.75" customHeight="1" hidden="1">
      <c r="A75" s="71"/>
      <c r="B75" s="63" t="s">
        <v>161</v>
      </c>
      <c r="C75" s="41"/>
    </row>
    <row r="76" spans="1:3" s="14" customFormat="1" ht="24" customHeight="1">
      <c r="A76" s="9" t="s">
        <v>137</v>
      </c>
      <c r="B76" s="15" t="s">
        <v>136</v>
      </c>
      <c r="C76" s="41">
        <f>SUM(C77:C80)</f>
        <v>8614</v>
      </c>
    </row>
    <row r="77" spans="1:3" s="13" customFormat="1" ht="30" customHeight="1">
      <c r="A77" s="12"/>
      <c r="B77" s="73" t="s">
        <v>138</v>
      </c>
      <c r="C77" s="74">
        <v>974</v>
      </c>
    </row>
    <row r="78" spans="1:3" s="13" customFormat="1" ht="30" customHeight="1">
      <c r="A78" s="12"/>
      <c r="B78" s="73" t="s">
        <v>139</v>
      </c>
      <c r="C78" s="74">
        <v>7640</v>
      </c>
    </row>
    <row r="79" spans="1:3" s="8" customFormat="1" ht="22.5" customHeight="1" hidden="1">
      <c r="A79" s="72"/>
      <c r="B79" s="63" t="s">
        <v>155</v>
      </c>
      <c r="C79" s="64"/>
    </row>
    <row r="80" spans="1:3" s="8" customFormat="1" ht="42" customHeight="1" hidden="1">
      <c r="A80" s="72"/>
      <c r="B80" s="63" t="s">
        <v>156</v>
      </c>
      <c r="C80" s="64"/>
    </row>
    <row r="81" spans="1:3" s="8" customFormat="1" ht="23.25" customHeight="1">
      <c r="A81" s="16" t="s">
        <v>75</v>
      </c>
      <c r="B81" s="17" t="s">
        <v>74</v>
      </c>
      <c r="C81" s="39">
        <f>C82+C85+C93+C94+C95+C96</f>
        <v>1770590</v>
      </c>
    </row>
    <row r="82" spans="1:3" ht="30.75" customHeight="1">
      <c r="A82" s="9" t="s">
        <v>162</v>
      </c>
      <c r="B82" s="15" t="s">
        <v>140</v>
      </c>
      <c r="C82" s="38">
        <f>C83+C84</f>
        <v>63366</v>
      </c>
    </row>
    <row r="83" spans="1:3" s="33" customFormat="1" ht="21" customHeight="1">
      <c r="A83" s="12"/>
      <c r="B83" s="73" t="s">
        <v>141</v>
      </c>
      <c r="C83" s="37">
        <v>58273</v>
      </c>
    </row>
    <row r="84" spans="1:3" s="33" customFormat="1" ht="21" customHeight="1">
      <c r="A84" s="12"/>
      <c r="B84" s="73" t="s">
        <v>142</v>
      </c>
      <c r="C84" s="37">
        <v>5093</v>
      </c>
    </row>
    <row r="85" spans="1:3" ht="23.25" customHeight="1">
      <c r="A85" s="9" t="s">
        <v>163</v>
      </c>
      <c r="B85" s="15" t="s">
        <v>143</v>
      </c>
      <c r="C85" s="38">
        <f>SUM(C86:C92)</f>
        <v>80362</v>
      </c>
    </row>
    <row r="86" spans="1:3" s="33" customFormat="1" ht="21" customHeight="1">
      <c r="A86" s="12"/>
      <c r="B86" s="73" t="s">
        <v>144</v>
      </c>
      <c r="C86" s="37">
        <v>2062</v>
      </c>
    </row>
    <row r="87" spans="1:3" s="33" customFormat="1" ht="56.25" customHeight="1">
      <c r="A87" s="12"/>
      <c r="B87" s="73" t="s">
        <v>145</v>
      </c>
      <c r="C87" s="37">
        <v>55007</v>
      </c>
    </row>
    <row r="88" spans="1:3" s="33" customFormat="1" ht="30" customHeight="1">
      <c r="A88" s="12"/>
      <c r="B88" s="73" t="s">
        <v>172</v>
      </c>
      <c r="C88" s="37">
        <v>4761</v>
      </c>
    </row>
    <row r="89" spans="1:3" s="33" customFormat="1" ht="30" customHeight="1">
      <c r="A89" s="12"/>
      <c r="B89" s="73" t="s">
        <v>146</v>
      </c>
      <c r="C89" s="37">
        <v>4635</v>
      </c>
    </row>
    <row r="90" spans="1:3" s="33" customFormat="1" ht="30" customHeight="1">
      <c r="A90" s="12"/>
      <c r="B90" s="73" t="s">
        <v>147</v>
      </c>
      <c r="C90" s="37">
        <v>790</v>
      </c>
    </row>
    <row r="91" spans="1:3" s="33" customFormat="1" ht="45.75" customHeight="1">
      <c r="A91" s="12"/>
      <c r="B91" s="73" t="s">
        <v>148</v>
      </c>
      <c r="C91" s="37">
        <v>4369</v>
      </c>
    </row>
    <row r="92" spans="1:3" s="33" customFormat="1" ht="30.75" customHeight="1">
      <c r="A92" s="12"/>
      <c r="B92" s="73" t="s">
        <v>149</v>
      </c>
      <c r="C92" s="37">
        <v>8738</v>
      </c>
    </row>
    <row r="93" spans="1:3" ht="41.25" customHeight="1">
      <c r="A93" s="9" t="s">
        <v>164</v>
      </c>
      <c r="B93" s="15" t="s">
        <v>150</v>
      </c>
      <c r="C93" s="38">
        <v>51365</v>
      </c>
    </row>
    <row r="94" spans="1:3" ht="30.75" customHeight="1">
      <c r="A94" s="9" t="s">
        <v>165</v>
      </c>
      <c r="B94" s="15" t="s">
        <v>151</v>
      </c>
      <c r="C94" s="38">
        <v>34972</v>
      </c>
    </row>
    <row r="95" spans="1:3" ht="30.75" customHeight="1" hidden="1">
      <c r="A95" s="9" t="s">
        <v>166</v>
      </c>
      <c r="B95" s="15" t="s">
        <v>152</v>
      </c>
      <c r="C95" s="38"/>
    </row>
    <row r="96" spans="1:3" ht="23.25" customHeight="1">
      <c r="A96" s="9" t="s">
        <v>167</v>
      </c>
      <c r="B96" s="15" t="s">
        <v>153</v>
      </c>
      <c r="C96" s="38">
        <f>SUM(C97:C100)</f>
        <v>1540525</v>
      </c>
    </row>
    <row r="97" spans="1:3" s="33" customFormat="1" ht="81.75" customHeight="1">
      <c r="A97" s="12"/>
      <c r="B97" s="73" t="s">
        <v>177</v>
      </c>
      <c r="C97" s="37">
        <v>863553</v>
      </c>
    </row>
    <row r="98" spans="1:3" s="33" customFormat="1" ht="58.5" customHeight="1">
      <c r="A98" s="12"/>
      <c r="B98" s="73" t="s">
        <v>178</v>
      </c>
      <c r="C98" s="37">
        <v>629181</v>
      </c>
    </row>
    <row r="99" spans="1:3" s="33" customFormat="1" ht="30" customHeight="1">
      <c r="A99" s="12"/>
      <c r="B99" s="73" t="s">
        <v>154</v>
      </c>
      <c r="C99" s="37">
        <v>43650</v>
      </c>
    </row>
    <row r="100" spans="1:3" s="33" customFormat="1" ht="70.5" customHeight="1">
      <c r="A100" s="12"/>
      <c r="B100" s="73" t="s">
        <v>179</v>
      </c>
      <c r="C100" s="37">
        <v>4141</v>
      </c>
    </row>
    <row r="101" spans="1:3" s="8" customFormat="1" ht="21.75" customHeight="1" hidden="1">
      <c r="A101" s="16" t="s">
        <v>76</v>
      </c>
      <c r="B101" s="7" t="s">
        <v>51</v>
      </c>
      <c r="C101" s="39">
        <f>C102+C103</f>
        <v>0</v>
      </c>
    </row>
    <row r="102" spans="1:3" s="11" customFormat="1" ht="37.5" customHeight="1" hidden="1">
      <c r="A102" s="18" t="s">
        <v>133</v>
      </c>
      <c r="B102" s="10" t="s">
        <v>132</v>
      </c>
      <c r="C102" s="38"/>
    </row>
    <row r="103" spans="1:3" s="11" customFormat="1" ht="23.25" customHeight="1" hidden="1">
      <c r="A103" s="18" t="s">
        <v>135</v>
      </c>
      <c r="B103" s="10" t="s">
        <v>134</v>
      </c>
      <c r="C103" s="38">
        <f>SUM(C104:C105)</f>
        <v>0</v>
      </c>
    </row>
    <row r="104" spans="1:3" s="11" customFormat="1" ht="23.25" customHeight="1" hidden="1">
      <c r="A104" s="18"/>
      <c r="B104" s="62" t="s">
        <v>77</v>
      </c>
      <c r="C104" s="37"/>
    </row>
    <row r="105" spans="1:3" s="11" customFormat="1" ht="23.25" customHeight="1" hidden="1">
      <c r="A105" s="18"/>
      <c r="B105" s="62"/>
      <c r="C105" s="37"/>
    </row>
    <row r="106" spans="1:3" s="52" customFormat="1" ht="20.25" customHeight="1" hidden="1">
      <c r="A106" s="48" t="s">
        <v>52</v>
      </c>
      <c r="B106" s="49" t="s">
        <v>53</v>
      </c>
      <c r="C106" s="50">
        <f>SUM(C107:C109)</f>
        <v>0</v>
      </c>
    </row>
    <row r="107" spans="1:3" s="53" customFormat="1" ht="19.5" customHeight="1" hidden="1">
      <c r="A107" s="18" t="s">
        <v>183</v>
      </c>
      <c r="B107" s="10" t="s">
        <v>127</v>
      </c>
      <c r="C107" s="51"/>
    </row>
    <row r="108" spans="1:3" s="53" customFormat="1" ht="24.75" customHeight="1" hidden="1">
      <c r="A108" s="18" t="s">
        <v>183</v>
      </c>
      <c r="B108" s="10" t="s">
        <v>131</v>
      </c>
      <c r="C108" s="51"/>
    </row>
    <row r="109" spans="1:3" s="53" customFormat="1" ht="19.5" customHeight="1" hidden="1">
      <c r="A109" s="18" t="s">
        <v>183</v>
      </c>
      <c r="B109" s="10" t="s">
        <v>182</v>
      </c>
      <c r="C109" s="51"/>
    </row>
    <row r="110" spans="1:3" ht="45" customHeight="1" hidden="1">
      <c r="A110" s="6" t="s">
        <v>0</v>
      </c>
      <c r="B110" s="7" t="s">
        <v>1</v>
      </c>
      <c r="C110" s="55"/>
    </row>
    <row r="111" spans="1:3" ht="32.25" customHeight="1" hidden="1">
      <c r="A111" s="6" t="s">
        <v>2</v>
      </c>
      <c r="B111" s="7" t="s">
        <v>3</v>
      </c>
      <c r="C111" s="55"/>
    </row>
    <row r="112" spans="1:3" s="8" customFormat="1" ht="24" customHeight="1">
      <c r="A112" s="25"/>
      <c r="B112" s="45" t="s">
        <v>4</v>
      </c>
      <c r="C112" s="46">
        <f>C8+C67</f>
        <v>4996595.6</v>
      </c>
    </row>
    <row r="113" spans="1:3" s="21" customFormat="1" ht="13.5" customHeight="1">
      <c r="A113" s="1"/>
      <c r="B113" s="1"/>
      <c r="C113" s="20"/>
    </row>
    <row r="114" spans="1:3" ht="15" customHeight="1">
      <c r="A114" s="31"/>
      <c r="B114" s="31"/>
      <c r="C114" s="29"/>
    </row>
    <row r="115" ht="13.5">
      <c r="C115" s="42"/>
    </row>
    <row r="116" ht="13.5">
      <c r="C116" s="42"/>
    </row>
    <row r="117" spans="2:3" ht="13.5">
      <c r="B117" s="3"/>
      <c r="C117" s="22"/>
    </row>
    <row r="118" ht="13.5"/>
  </sheetData>
  <sheetProtection/>
  <mergeCells count="3">
    <mergeCell ref="A4:C4"/>
    <mergeCell ref="B1:C1"/>
    <mergeCell ref="B2:C2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portrait" paperSize="9" scale="68" r:id="rId1"/>
  <rowBreaks count="1" manualBreakCount="1">
    <brk id="6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tabSelected="1" view="pageBreakPreview" zoomScaleSheetLayoutView="100" zoomScalePageLayoutView="0" workbookViewId="0" topLeftCell="A1">
      <selection activeCell="B7" sqref="B7:B8"/>
    </sheetView>
  </sheetViews>
  <sheetFormatPr defaultColWidth="9.125" defaultRowHeight="5.25" customHeight="1"/>
  <cols>
    <col min="1" max="1" width="21.125" style="1" customWidth="1"/>
    <col min="2" max="2" width="94.125" style="1" customWidth="1"/>
    <col min="3" max="3" width="12.125" style="1" hidden="1" customWidth="1"/>
    <col min="4" max="4" width="12.00390625" style="2" customWidth="1"/>
    <col min="5" max="5" width="11.875" style="2" customWidth="1"/>
    <col min="6" max="16384" width="9.125" style="2" customWidth="1"/>
  </cols>
  <sheetData>
    <row r="1" spans="2:5" ht="67.5" customHeight="1">
      <c r="B1" s="78" t="s">
        <v>185</v>
      </c>
      <c r="C1" s="78"/>
      <c r="D1" s="78"/>
      <c r="E1" s="78"/>
    </row>
    <row r="2" spans="2:5" ht="21.75" customHeight="1">
      <c r="B2" s="78" t="s">
        <v>186</v>
      </c>
      <c r="C2" s="78"/>
      <c r="D2" s="78"/>
      <c r="E2" s="78"/>
    </row>
    <row r="3" spans="2:4" ht="16.5" customHeight="1">
      <c r="B3" s="3"/>
      <c r="C3" s="3"/>
      <c r="D3" s="3"/>
    </row>
    <row r="4" spans="1:5" s="4" customFormat="1" ht="21" customHeight="1">
      <c r="A4" s="77" t="s">
        <v>168</v>
      </c>
      <c r="B4" s="77"/>
      <c r="C4" s="77"/>
      <c r="D4" s="77"/>
      <c r="E4" s="77"/>
    </row>
    <row r="5" spans="1:5" s="4" customFormat="1" ht="21" customHeight="1">
      <c r="A5" s="76"/>
      <c r="B5" s="76"/>
      <c r="C5" s="76"/>
      <c r="D5" s="76"/>
      <c r="E5" s="76"/>
    </row>
    <row r="6" spans="1:5" ht="13.5" customHeight="1">
      <c r="A6" s="5"/>
      <c r="B6" s="5"/>
      <c r="C6" s="5"/>
      <c r="D6" s="40"/>
      <c r="E6" s="40" t="s">
        <v>68</v>
      </c>
    </row>
    <row r="7" spans="1:5" s="8" customFormat="1" ht="18" customHeight="1">
      <c r="A7" s="80" t="s">
        <v>6</v>
      </c>
      <c r="B7" s="80" t="s">
        <v>67</v>
      </c>
      <c r="C7" s="69"/>
      <c r="D7" s="82" t="s">
        <v>69</v>
      </c>
      <c r="E7" s="83"/>
    </row>
    <row r="8" spans="1:5" s="8" customFormat="1" ht="24.75" customHeight="1">
      <c r="A8" s="81"/>
      <c r="B8" s="81"/>
      <c r="C8" s="70" t="s">
        <v>171</v>
      </c>
      <c r="D8" s="57" t="s">
        <v>169</v>
      </c>
      <c r="E8" s="57" t="s">
        <v>170</v>
      </c>
    </row>
    <row r="9" spans="1:5" s="8" customFormat="1" ht="23.25" customHeight="1">
      <c r="A9" s="16" t="s">
        <v>7</v>
      </c>
      <c r="B9" s="30" t="s">
        <v>8</v>
      </c>
      <c r="C9" s="39">
        <f>C10+C16+C18+C23+C26+C29+C30+C41+C43+C57+C62+C63</f>
        <v>2807281.6</v>
      </c>
      <c r="D9" s="39">
        <f>D10+D16+D18+D23+D26+D29+D30+D41+D43+D57+D62+D63</f>
        <v>2868864.3999999994</v>
      </c>
      <c r="E9" s="39">
        <f>E10+E16+E18+E23+E26+E29+E30+E41+E43+E57+E62+E63</f>
        <v>3281192</v>
      </c>
    </row>
    <row r="10" spans="1:5" s="8" customFormat="1" ht="21.75" customHeight="1">
      <c r="A10" s="16" t="s">
        <v>9</v>
      </c>
      <c r="B10" s="17" t="s">
        <v>10</v>
      </c>
      <c r="C10" s="39">
        <f>C11</f>
        <v>1432816</v>
      </c>
      <c r="D10" s="39">
        <f>D11</f>
        <v>1467449.5</v>
      </c>
      <c r="E10" s="39">
        <f>E11</f>
        <v>1858336</v>
      </c>
    </row>
    <row r="11" spans="1:5" s="11" customFormat="1" ht="21" customHeight="1">
      <c r="A11" s="9" t="s">
        <v>11</v>
      </c>
      <c r="B11" s="10" t="s">
        <v>12</v>
      </c>
      <c r="C11" s="38">
        <f>'2018 год'!C10</f>
        <v>1432816</v>
      </c>
      <c r="D11" s="38">
        <f>SUM(D12:D15)</f>
        <v>1467449.5</v>
      </c>
      <c r="E11" s="38">
        <f>SUM(E12:E15)</f>
        <v>1858336</v>
      </c>
    </row>
    <row r="12" spans="1:5" s="33" customFormat="1" ht="44.25" customHeight="1">
      <c r="A12" s="12" t="s">
        <v>56</v>
      </c>
      <c r="B12" s="32" t="s">
        <v>61</v>
      </c>
      <c r="C12" s="37">
        <f>'2018 год'!C11</f>
        <v>1399072</v>
      </c>
      <c r="D12" s="37">
        <v>1432849.5</v>
      </c>
      <c r="E12" s="37">
        <v>1811416</v>
      </c>
    </row>
    <row r="13" spans="1:5" s="33" customFormat="1" ht="58.5" customHeight="1">
      <c r="A13" s="12" t="s">
        <v>58</v>
      </c>
      <c r="B13" s="32" t="s">
        <v>57</v>
      </c>
      <c r="C13" s="37">
        <f>'2018 год'!C12</f>
        <v>3000</v>
      </c>
      <c r="D13" s="37">
        <v>3000</v>
      </c>
      <c r="E13" s="37">
        <v>4140</v>
      </c>
    </row>
    <row r="14" spans="1:5" s="33" customFormat="1" ht="31.5" customHeight="1">
      <c r="A14" s="12" t="s">
        <v>59</v>
      </c>
      <c r="B14" s="32" t="s">
        <v>66</v>
      </c>
      <c r="C14" s="37">
        <f>'2018 год'!C13</f>
        <v>15000</v>
      </c>
      <c r="D14" s="37">
        <v>15000</v>
      </c>
      <c r="E14" s="37">
        <v>18900</v>
      </c>
    </row>
    <row r="15" spans="1:5" s="33" customFormat="1" ht="43.5" customHeight="1">
      <c r="A15" s="12" t="s">
        <v>60</v>
      </c>
      <c r="B15" s="32" t="s">
        <v>62</v>
      </c>
      <c r="C15" s="37">
        <f>'2018 год'!C14</f>
        <v>15744</v>
      </c>
      <c r="D15" s="37">
        <v>16600</v>
      </c>
      <c r="E15" s="37">
        <v>23880</v>
      </c>
    </row>
    <row r="16" spans="1:5" s="8" customFormat="1" ht="22.5" customHeight="1">
      <c r="A16" s="23" t="s">
        <v>54</v>
      </c>
      <c r="B16" s="28" t="s">
        <v>55</v>
      </c>
      <c r="C16" s="39">
        <f>C17</f>
        <v>65900</v>
      </c>
      <c r="D16" s="39">
        <f>D17</f>
        <v>77282.5</v>
      </c>
      <c r="E16" s="39">
        <f>E17</f>
        <v>80172</v>
      </c>
    </row>
    <row r="17" spans="1:5" s="11" customFormat="1" ht="22.5" customHeight="1">
      <c r="A17" s="9" t="s">
        <v>63</v>
      </c>
      <c r="B17" s="10" t="s">
        <v>64</v>
      </c>
      <c r="C17" s="38">
        <f>'2018 год'!C16</f>
        <v>65900</v>
      </c>
      <c r="D17" s="38">
        <v>77282.5</v>
      </c>
      <c r="E17" s="38">
        <v>80172</v>
      </c>
    </row>
    <row r="18" spans="1:5" s="8" customFormat="1" ht="20.25" customHeight="1">
      <c r="A18" s="16" t="s">
        <v>13</v>
      </c>
      <c r="B18" s="17" t="s">
        <v>14</v>
      </c>
      <c r="C18" s="39">
        <f>C19+C20+C21+C22</f>
        <v>190600</v>
      </c>
      <c r="D18" s="39">
        <f>D19+D20+D21+D22</f>
        <v>194940</v>
      </c>
      <c r="E18" s="39">
        <f>E19+E20+E21+E22</f>
        <v>196671</v>
      </c>
    </row>
    <row r="19" spans="1:5" s="11" customFormat="1" ht="22.5" customHeight="1">
      <c r="A19" s="9" t="s">
        <v>15</v>
      </c>
      <c r="B19" s="10" t="s">
        <v>16</v>
      </c>
      <c r="C19" s="38">
        <f>'2018 год'!C18</f>
        <v>97000</v>
      </c>
      <c r="D19" s="38">
        <v>102820</v>
      </c>
      <c r="E19" s="38">
        <v>107871</v>
      </c>
    </row>
    <row r="20" spans="1:5" s="11" customFormat="1" ht="22.5" customHeight="1">
      <c r="A20" s="9" t="s">
        <v>17</v>
      </c>
      <c r="B20" s="10" t="s">
        <v>18</v>
      </c>
      <c r="C20" s="38">
        <f>'2018 год'!C19</f>
        <v>74800</v>
      </c>
      <c r="D20" s="38">
        <v>67320</v>
      </c>
      <c r="E20" s="38">
        <v>46000</v>
      </c>
    </row>
    <row r="21" spans="1:5" s="11" customFormat="1" ht="22.5" customHeight="1">
      <c r="A21" s="9" t="s">
        <v>19</v>
      </c>
      <c r="B21" s="10" t="s">
        <v>20</v>
      </c>
      <c r="C21" s="38">
        <f>'2018 год'!C20</f>
        <v>2800</v>
      </c>
      <c r="D21" s="38">
        <v>2800</v>
      </c>
      <c r="E21" s="38">
        <v>2800</v>
      </c>
    </row>
    <row r="22" spans="1:5" s="11" customFormat="1" ht="22.5" customHeight="1">
      <c r="A22" s="9" t="s">
        <v>21</v>
      </c>
      <c r="B22" s="10" t="s">
        <v>22</v>
      </c>
      <c r="C22" s="38">
        <f>'2018 год'!C21</f>
        <v>16000</v>
      </c>
      <c r="D22" s="38">
        <v>22000</v>
      </c>
      <c r="E22" s="38">
        <v>40000</v>
      </c>
    </row>
    <row r="23" spans="1:5" s="8" customFormat="1" ht="22.5" customHeight="1">
      <c r="A23" s="16" t="s">
        <v>81</v>
      </c>
      <c r="B23" s="17" t="s">
        <v>82</v>
      </c>
      <c r="C23" s="39">
        <f>SUM(C24:C25)</f>
        <v>775600</v>
      </c>
      <c r="D23" s="39">
        <f>SUM(D24:D25)</f>
        <v>801460</v>
      </c>
      <c r="E23" s="39">
        <f>SUM(E24:E25)</f>
        <v>828167</v>
      </c>
    </row>
    <row r="24" spans="1:5" s="11" customFormat="1" ht="21" customHeight="1">
      <c r="A24" s="9" t="s">
        <v>83</v>
      </c>
      <c r="B24" s="10" t="s">
        <v>84</v>
      </c>
      <c r="C24" s="38">
        <f>'2018 год'!C23</f>
        <v>36900</v>
      </c>
      <c r="D24" s="38">
        <v>40600</v>
      </c>
      <c r="E24" s="38">
        <v>44700</v>
      </c>
    </row>
    <row r="25" spans="1:5" s="11" customFormat="1" ht="21" customHeight="1">
      <c r="A25" s="9" t="s">
        <v>85</v>
      </c>
      <c r="B25" s="10" t="s">
        <v>86</v>
      </c>
      <c r="C25" s="38">
        <f>'2018 год'!C24</f>
        <v>738700</v>
      </c>
      <c r="D25" s="38">
        <v>760860</v>
      </c>
      <c r="E25" s="38">
        <v>783467</v>
      </c>
    </row>
    <row r="26" spans="1:5" s="8" customFormat="1" ht="21" customHeight="1">
      <c r="A26" s="16" t="s">
        <v>23</v>
      </c>
      <c r="B26" s="17" t="s">
        <v>24</v>
      </c>
      <c r="C26" s="39">
        <f>C27+C28</f>
        <v>14005</v>
      </c>
      <c r="D26" s="39">
        <f>D27+D28</f>
        <v>15005</v>
      </c>
      <c r="E26" s="39">
        <f>E27+E28</f>
        <v>16005</v>
      </c>
    </row>
    <row r="27" spans="1:5" s="11" customFormat="1" ht="30.75" customHeight="1" hidden="1">
      <c r="A27" s="9" t="s">
        <v>25</v>
      </c>
      <c r="B27" s="19" t="s">
        <v>65</v>
      </c>
      <c r="C27" s="38">
        <f>'2018 год'!C26</f>
        <v>14000</v>
      </c>
      <c r="D27" s="38">
        <v>15000</v>
      </c>
      <c r="E27" s="38">
        <v>16000</v>
      </c>
    </row>
    <row r="28" spans="1:5" s="11" customFormat="1" ht="21.75" customHeight="1" hidden="1">
      <c r="A28" s="9" t="s">
        <v>26</v>
      </c>
      <c r="B28" s="19" t="s">
        <v>27</v>
      </c>
      <c r="C28" s="38">
        <f>'2018 год'!C27</f>
        <v>5</v>
      </c>
      <c r="D28" s="38">
        <v>5</v>
      </c>
      <c r="E28" s="38">
        <v>5</v>
      </c>
    </row>
    <row r="29" spans="1:5" s="8" customFormat="1" ht="24" customHeight="1">
      <c r="A29" s="6" t="s">
        <v>28</v>
      </c>
      <c r="B29" s="7" t="s">
        <v>29</v>
      </c>
      <c r="C29" s="39">
        <f>'2018 год'!C28</f>
        <v>0</v>
      </c>
      <c r="D29" s="39">
        <v>0</v>
      </c>
      <c r="E29" s="39">
        <v>0</v>
      </c>
    </row>
    <row r="30" spans="1:5" s="8" customFormat="1" ht="29.25" customHeight="1">
      <c r="A30" s="16" t="s">
        <v>30</v>
      </c>
      <c r="B30" s="17" t="s">
        <v>31</v>
      </c>
      <c r="C30" s="39">
        <f>C31+C32+C37+C38</f>
        <v>137796.7</v>
      </c>
      <c r="D30" s="39">
        <f>D31+D32+D37+D38</f>
        <v>126050.4</v>
      </c>
      <c r="E30" s="39">
        <f>E31+E32+E37+E38</f>
        <v>119518</v>
      </c>
    </row>
    <row r="31" spans="1:5" s="11" customFormat="1" ht="21" customHeight="1" hidden="1">
      <c r="A31" s="9" t="s">
        <v>32</v>
      </c>
      <c r="B31" s="10" t="s">
        <v>33</v>
      </c>
      <c r="C31" s="38"/>
      <c r="D31" s="38"/>
      <c r="E31" s="38"/>
    </row>
    <row r="32" spans="1:5" s="11" customFormat="1" ht="46.5" customHeight="1">
      <c r="A32" s="18" t="s">
        <v>34</v>
      </c>
      <c r="B32" s="44" t="s">
        <v>5</v>
      </c>
      <c r="C32" s="38">
        <f>SUM(C33:C36)</f>
        <v>132946.7</v>
      </c>
      <c r="D32" s="38">
        <f>SUM(D33:D36)</f>
        <v>121006.4</v>
      </c>
      <c r="E32" s="38">
        <f>SUM(E33:E36)</f>
        <v>114378</v>
      </c>
    </row>
    <row r="33" spans="1:5" s="11" customFormat="1" ht="46.5" customHeight="1">
      <c r="A33" s="18" t="s">
        <v>87</v>
      </c>
      <c r="B33" s="58" t="s">
        <v>88</v>
      </c>
      <c r="C33" s="38">
        <f>'2018 год'!C32</f>
        <v>128610</v>
      </c>
      <c r="D33" s="54">
        <v>116650</v>
      </c>
      <c r="E33" s="54">
        <v>110000</v>
      </c>
    </row>
    <row r="34" spans="1:5" s="11" customFormat="1" ht="46.5" customHeight="1" hidden="1">
      <c r="A34" s="9" t="s">
        <v>89</v>
      </c>
      <c r="B34" s="59" t="s">
        <v>90</v>
      </c>
      <c r="C34" s="38">
        <f>'2018 год'!C33</f>
        <v>0</v>
      </c>
      <c r="D34" s="54">
        <v>0</v>
      </c>
      <c r="E34" s="54">
        <v>0</v>
      </c>
    </row>
    <row r="35" spans="1:5" s="11" customFormat="1" ht="35.25" customHeight="1">
      <c r="A35" s="9" t="s">
        <v>92</v>
      </c>
      <c r="B35" s="59" t="s">
        <v>91</v>
      </c>
      <c r="C35" s="38">
        <f>'2018 год'!C34</f>
        <v>534.3</v>
      </c>
      <c r="D35" s="54">
        <v>554</v>
      </c>
      <c r="E35" s="54">
        <v>575.6</v>
      </c>
    </row>
    <row r="36" spans="1:5" s="11" customFormat="1" ht="24" customHeight="1">
      <c r="A36" s="24" t="s">
        <v>93</v>
      </c>
      <c r="B36" s="59" t="s">
        <v>94</v>
      </c>
      <c r="C36" s="38">
        <f>'2018 год'!C35</f>
        <v>3802.4</v>
      </c>
      <c r="D36" s="54">
        <v>3802.4</v>
      </c>
      <c r="E36" s="54">
        <v>3802.4</v>
      </c>
    </row>
    <row r="37" spans="1:5" s="11" customFormat="1" ht="33.75" customHeight="1" hidden="1">
      <c r="A37" s="9" t="s">
        <v>95</v>
      </c>
      <c r="B37" s="10" t="s">
        <v>96</v>
      </c>
      <c r="C37" s="38">
        <f>'2018 год'!C36</f>
        <v>0</v>
      </c>
      <c r="D37" s="38">
        <v>0</v>
      </c>
      <c r="E37" s="38">
        <v>0</v>
      </c>
    </row>
    <row r="38" spans="1:5" s="11" customFormat="1" ht="46.5" customHeight="1">
      <c r="A38" s="9" t="s">
        <v>97</v>
      </c>
      <c r="B38" s="10" t="s">
        <v>98</v>
      </c>
      <c r="C38" s="38">
        <f>C39+C40</f>
        <v>4850</v>
      </c>
      <c r="D38" s="38">
        <v>5044</v>
      </c>
      <c r="E38" s="38">
        <v>5140</v>
      </c>
    </row>
    <row r="39" spans="1:5" s="33" customFormat="1" ht="25.5" customHeight="1" hidden="1">
      <c r="A39" s="12" t="s">
        <v>97</v>
      </c>
      <c r="B39" s="32" t="s">
        <v>126</v>
      </c>
      <c r="C39" s="37">
        <f>'2018 год'!C38</f>
        <v>4850</v>
      </c>
      <c r="D39" s="37">
        <v>4850</v>
      </c>
      <c r="E39" s="37">
        <v>4850</v>
      </c>
    </row>
    <row r="40" spans="1:5" s="33" customFormat="1" ht="54.75" customHeight="1" hidden="1">
      <c r="A40" s="12" t="s">
        <v>97</v>
      </c>
      <c r="B40" s="61" t="s">
        <v>98</v>
      </c>
      <c r="C40" s="37"/>
      <c r="D40" s="37"/>
      <c r="E40" s="37"/>
    </row>
    <row r="41" spans="1:5" s="8" customFormat="1" ht="21.75" customHeight="1">
      <c r="A41" s="16" t="s">
        <v>35</v>
      </c>
      <c r="B41" s="17" t="s">
        <v>36</v>
      </c>
      <c r="C41" s="39">
        <f>C42</f>
        <v>3000</v>
      </c>
      <c r="D41" s="39">
        <f>D42</f>
        <v>3000</v>
      </c>
      <c r="E41" s="39">
        <f>E42</f>
        <v>3000</v>
      </c>
    </row>
    <row r="42" spans="1:5" s="11" customFormat="1" ht="20.25" customHeight="1">
      <c r="A42" s="9" t="s">
        <v>37</v>
      </c>
      <c r="B42" s="10" t="s">
        <v>38</v>
      </c>
      <c r="C42" s="38">
        <f>'2018 год'!C41</f>
        <v>3000</v>
      </c>
      <c r="D42" s="38">
        <v>3000</v>
      </c>
      <c r="E42" s="38">
        <v>3000</v>
      </c>
    </row>
    <row r="43" spans="1:5" s="8" customFormat="1" ht="24.75" customHeight="1">
      <c r="A43" s="16" t="s">
        <v>39</v>
      </c>
      <c r="B43" s="17" t="s">
        <v>40</v>
      </c>
      <c r="C43" s="39">
        <f>C44+C48+C51+C54</f>
        <v>113825.5</v>
      </c>
      <c r="D43" s="39">
        <f>D44+D48+D51+D54</f>
        <v>113874.8</v>
      </c>
      <c r="E43" s="39">
        <f>E44+E48+E51+E54</f>
        <v>113921.40000000001</v>
      </c>
    </row>
    <row r="44" spans="1:5" s="8" customFormat="1" ht="24" customHeight="1" hidden="1">
      <c r="A44" s="34" t="s">
        <v>99</v>
      </c>
      <c r="B44" s="35" t="s">
        <v>100</v>
      </c>
      <c r="C44" s="38">
        <f>SUM(C45:C47)</f>
        <v>1328.3</v>
      </c>
      <c r="D44" s="38">
        <f>SUM(D45:D47)</f>
        <v>1354.3</v>
      </c>
      <c r="E44" s="38">
        <f>SUM(E45:E47)</f>
        <v>1377.6</v>
      </c>
    </row>
    <row r="45" spans="1:5" s="8" customFormat="1" ht="22.5" customHeight="1" hidden="1">
      <c r="A45" s="12" t="s">
        <v>99</v>
      </c>
      <c r="B45" s="32" t="s">
        <v>174</v>
      </c>
      <c r="C45" s="38">
        <f>'2018 год'!C44</f>
        <v>536.4</v>
      </c>
      <c r="D45" s="38">
        <v>540</v>
      </c>
      <c r="E45" s="38">
        <v>540</v>
      </c>
    </row>
    <row r="46" spans="1:5" s="8" customFormat="1" ht="31.5" customHeight="1" hidden="1">
      <c r="A46" s="12" t="s">
        <v>99</v>
      </c>
      <c r="B46" s="32" t="s">
        <v>173</v>
      </c>
      <c r="C46" s="38">
        <f>'2018 год'!C45</f>
        <v>0</v>
      </c>
      <c r="D46" s="38"/>
      <c r="E46" s="38"/>
    </row>
    <row r="47" spans="1:5" s="13" customFormat="1" ht="21" customHeight="1" hidden="1">
      <c r="A47" s="12" t="s">
        <v>99</v>
      </c>
      <c r="B47" s="32" t="s">
        <v>107</v>
      </c>
      <c r="C47" s="38">
        <f>'2018 год'!C46</f>
        <v>791.9</v>
      </c>
      <c r="D47" s="66">
        <v>814.3</v>
      </c>
      <c r="E47" s="66">
        <v>837.6</v>
      </c>
    </row>
    <row r="48" spans="1:5" s="8" customFormat="1" ht="23.25" customHeight="1" hidden="1">
      <c r="A48" s="34" t="s">
        <v>102</v>
      </c>
      <c r="B48" s="36" t="s">
        <v>101</v>
      </c>
      <c r="C48" s="38">
        <f>SUM(C49:C50)</f>
        <v>2600</v>
      </c>
      <c r="D48" s="38">
        <f>SUM(D49:D50)</f>
        <v>2600</v>
      </c>
      <c r="E48" s="38">
        <f>SUM(E49:E50)</f>
        <v>2600</v>
      </c>
    </row>
    <row r="49" spans="1:5" s="8" customFormat="1" ht="20.25" customHeight="1" hidden="1">
      <c r="A49" s="12" t="s">
        <v>102</v>
      </c>
      <c r="B49" s="27" t="s">
        <v>175</v>
      </c>
      <c r="C49" s="66">
        <f>'2018 год'!C48</f>
        <v>2600</v>
      </c>
      <c r="D49" s="66">
        <v>2600</v>
      </c>
      <c r="E49" s="66">
        <v>2600</v>
      </c>
    </row>
    <row r="50" spans="1:5" s="8" customFormat="1" ht="20.25" customHeight="1" hidden="1">
      <c r="A50" s="12" t="s">
        <v>102</v>
      </c>
      <c r="B50" s="27" t="s">
        <v>176</v>
      </c>
      <c r="C50" s="66">
        <f>'2018 год'!C49</f>
        <v>0</v>
      </c>
      <c r="D50" s="66"/>
      <c r="E50" s="66"/>
    </row>
    <row r="51" spans="1:5" s="8" customFormat="1" ht="22.5" customHeight="1" hidden="1">
      <c r="A51" s="34" t="s">
        <v>103</v>
      </c>
      <c r="B51" s="36" t="s">
        <v>180</v>
      </c>
      <c r="C51" s="38">
        <f>C52+C53</f>
        <v>1167.9</v>
      </c>
      <c r="D51" s="38">
        <f>D52+D53</f>
        <v>1191.2</v>
      </c>
      <c r="E51" s="38">
        <f>E52+E53</f>
        <v>1214.5</v>
      </c>
    </row>
    <row r="52" spans="1:5" s="13" customFormat="1" ht="21" customHeight="1" hidden="1">
      <c r="A52" s="12" t="s">
        <v>103</v>
      </c>
      <c r="B52" s="27" t="s">
        <v>106</v>
      </c>
      <c r="C52" s="66">
        <f>'2018 год'!C51</f>
        <v>562</v>
      </c>
      <c r="D52" s="66">
        <v>562</v>
      </c>
      <c r="E52" s="66">
        <v>562</v>
      </c>
    </row>
    <row r="53" spans="1:5" s="13" customFormat="1" ht="21" customHeight="1" hidden="1">
      <c r="A53" s="12" t="s">
        <v>103</v>
      </c>
      <c r="B53" s="27" t="s">
        <v>108</v>
      </c>
      <c r="C53" s="66">
        <f>'2018 год'!C52</f>
        <v>605.9</v>
      </c>
      <c r="D53" s="66">
        <v>629.2</v>
      </c>
      <c r="E53" s="66">
        <v>652.5</v>
      </c>
    </row>
    <row r="54" spans="1:5" s="8" customFormat="1" ht="21.75" customHeight="1" hidden="1">
      <c r="A54" s="34" t="s">
        <v>104</v>
      </c>
      <c r="B54" s="36" t="s">
        <v>181</v>
      </c>
      <c r="C54" s="38">
        <f>C55+C56</f>
        <v>108729.3</v>
      </c>
      <c r="D54" s="38">
        <f>D55+D56</f>
        <v>108729.3</v>
      </c>
      <c r="E54" s="38">
        <f>E55+E56</f>
        <v>108729.3</v>
      </c>
    </row>
    <row r="55" spans="1:5" s="13" customFormat="1" ht="21" customHeight="1" hidden="1">
      <c r="A55" s="12" t="s">
        <v>104</v>
      </c>
      <c r="B55" s="27" t="s">
        <v>105</v>
      </c>
      <c r="C55" s="66">
        <f>'2018 год'!C54</f>
        <v>108729.3</v>
      </c>
      <c r="D55" s="66">
        <v>108729.3</v>
      </c>
      <c r="E55" s="66">
        <v>108729.3</v>
      </c>
    </row>
    <row r="56" spans="1:5" s="13" customFormat="1" ht="21" customHeight="1" hidden="1">
      <c r="A56" s="12" t="s">
        <v>104</v>
      </c>
      <c r="B56" s="27" t="s">
        <v>109</v>
      </c>
      <c r="C56" s="66">
        <f>'2018 год'!C55</f>
        <v>0</v>
      </c>
      <c r="D56" s="66">
        <v>0</v>
      </c>
      <c r="E56" s="66">
        <v>0</v>
      </c>
    </row>
    <row r="57" spans="1:5" s="8" customFormat="1" ht="21" customHeight="1">
      <c r="A57" s="16" t="s">
        <v>43</v>
      </c>
      <c r="B57" s="17" t="s">
        <v>44</v>
      </c>
      <c r="C57" s="39">
        <f>C58+C59+C60+C61</f>
        <v>59081.9</v>
      </c>
      <c r="D57" s="39">
        <f>D58+D59+D60+D61</f>
        <v>51337.4</v>
      </c>
      <c r="E57" s="39">
        <f>E58+E59+E60+E61</f>
        <v>46601.6</v>
      </c>
    </row>
    <row r="58" spans="1:5" s="11" customFormat="1" ht="21.75" customHeight="1" hidden="1">
      <c r="A58" s="9" t="s">
        <v>111</v>
      </c>
      <c r="B58" s="26" t="s">
        <v>110</v>
      </c>
      <c r="C58" s="38"/>
      <c r="D58" s="38"/>
      <c r="E58" s="38"/>
    </row>
    <row r="59" spans="1:5" s="11" customFormat="1" ht="46.5" customHeight="1">
      <c r="A59" s="9" t="s">
        <v>112</v>
      </c>
      <c r="B59" s="26" t="s">
        <v>113</v>
      </c>
      <c r="C59" s="38">
        <f>'2018 год'!C58</f>
        <v>36081.9</v>
      </c>
      <c r="D59" s="54">
        <v>18337.4</v>
      </c>
      <c r="E59" s="54">
        <v>13601.6</v>
      </c>
    </row>
    <row r="60" spans="1:5" s="11" customFormat="1" ht="32.25" customHeight="1">
      <c r="A60" s="9" t="s">
        <v>115</v>
      </c>
      <c r="B60" s="10" t="s">
        <v>114</v>
      </c>
      <c r="C60" s="38">
        <f>'2018 год'!C59</f>
        <v>10000</v>
      </c>
      <c r="D60" s="54">
        <v>15000</v>
      </c>
      <c r="E60" s="54">
        <v>15000</v>
      </c>
    </row>
    <row r="61" spans="1:5" s="11" customFormat="1" ht="47.25" customHeight="1">
      <c r="A61" s="9" t="s">
        <v>117</v>
      </c>
      <c r="B61" s="10" t="s">
        <v>116</v>
      </c>
      <c r="C61" s="38">
        <f>'2018 год'!C60</f>
        <v>13000</v>
      </c>
      <c r="D61" s="54">
        <v>18000</v>
      </c>
      <c r="E61" s="54">
        <v>18000</v>
      </c>
    </row>
    <row r="62" spans="1:5" s="8" customFormat="1" ht="21" customHeight="1">
      <c r="A62" s="16" t="s">
        <v>45</v>
      </c>
      <c r="B62" s="17" t="s">
        <v>46</v>
      </c>
      <c r="C62" s="39">
        <f>'2018 год'!C61</f>
        <v>11000</v>
      </c>
      <c r="D62" s="39">
        <v>14780</v>
      </c>
      <c r="E62" s="39">
        <v>15000</v>
      </c>
    </row>
    <row r="63" spans="1:5" s="8" customFormat="1" ht="21" customHeight="1">
      <c r="A63" s="16" t="s">
        <v>47</v>
      </c>
      <c r="B63" s="17" t="s">
        <v>48</v>
      </c>
      <c r="C63" s="39">
        <f>C64+C65</f>
        <v>3656.5</v>
      </c>
      <c r="D63" s="39">
        <f>D64+D65</f>
        <v>3684.8</v>
      </c>
      <c r="E63" s="39">
        <f>E64+E65</f>
        <v>3800</v>
      </c>
    </row>
    <row r="64" spans="1:5" s="11" customFormat="1" ht="21.75" customHeight="1" hidden="1">
      <c r="A64" s="9" t="s">
        <v>118</v>
      </c>
      <c r="B64" s="10" t="s">
        <v>119</v>
      </c>
      <c r="C64" s="38"/>
      <c r="D64" s="38"/>
      <c r="E64" s="38"/>
    </row>
    <row r="65" spans="1:5" s="11" customFormat="1" ht="21.75" customHeight="1" hidden="1">
      <c r="A65" s="9" t="s">
        <v>120</v>
      </c>
      <c r="B65" s="19" t="s">
        <v>121</v>
      </c>
      <c r="C65" s="38">
        <f>C66+C67</f>
        <v>3656.5</v>
      </c>
      <c r="D65" s="38">
        <f>D66+D67</f>
        <v>3684.8</v>
      </c>
      <c r="E65" s="38">
        <f>E66+E67</f>
        <v>3800</v>
      </c>
    </row>
    <row r="66" spans="1:5" s="33" customFormat="1" ht="21.75" customHeight="1" hidden="1">
      <c r="A66" s="12" t="s">
        <v>120</v>
      </c>
      <c r="B66" s="32" t="s">
        <v>123</v>
      </c>
      <c r="C66" s="37">
        <f>'2018 год'!C65</f>
        <v>1171.7</v>
      </c>
      <c r="D66" s="37">
        <v>1200</v>
      </c>
      <c r="E66" s="37">
        <v>1200</v>
      </c>
    </row>
    <row r="67" spans="1:5" s="33" customFormat="1" ht="32.25" customHeight="1" hidden="1">
      <c r="A67" s="12" t="s">
        <v>120</v>
      </c>
      <c r="B67" s="32" t="s">
        <v>122</v>
      </c>
      <c r="C67" s="37">
        <f>'2018 год'!C66</f>
        <v>2484.8</v>
      </c>
      <c r="D67" s="37">
        <v>2484.8</v>
      </c>
      <c r="E67" s="37">
        <v>2600</v>
      </c>
    </row>
    <row r="68" spans="1:5" s="8" customFormat="1" ht="23.25" customHeight="1">
      <c r="A68" s="16" t="s">
        <v>49</v>
      </c>
      <c r="B68" s="30" t="s">
        <v>50</v>
      </c>
      <c r="C68" s="39">
        <f>C70+C72+C82+C102+C107+C111+C112</f>
        <v>2189314</v>
      </c>
      <c r="D68" s="39">
        <f>D70+D72+D82+D102+D107+D111+D112</f>
        <v>2153661</v>
      </c>
      <c r="E68" s="39">
        <f>E70+E72+E82+E102+E107+E111+E112</f>
        <v>1796624</v>
      </c>
    </row>
    <row r="69" spans="1:5" s="8" customFormat="1" ht="27" customHeight="1">
      <c r="A69" s="25" t="s">
        <v>78</v>
      </c>
      <c r="B69" s="30" t="s">
        <v>79</v>
      </c>
      <c r="C69" s="39">
        <f>C70+C72+C82+C102</f>
        <v>2189314</v>
      </c>
      <c r="D69" s="39">
        <f>D70+D72+D82+D102</f>
        <v>2153661</v>
      </c>
      <c r="E69" s="39">
        <f>E70+E72+E82+E102</f>
        <v>1796624</v>
      </c>
    </row>
    <row r="70" spans="1:5" s="8" customFormat="1" ht="22.5" customHeight="1">
      <c r="A70" s="25" t="s">
        <v>70</v>
      </c>
      <c r="B70" s="17" t="s">
        <v>71</v>
      </c>
      <c r="C70" s="47">
        <f>C71</f>
        <v>410110</v>
      </c>
      <c r="D70" s="47">
        <f>D71</f>
        <v>383028</v>
      </c>
      <c r="E70" s="47">
        <f>E71</f>
        <v>6848</v>
      </c>
    </row>
    <row r="71" spans="1:5" s="14" customFormat="1" ht="24" customHeight="1">
      <c r="A71" s="9" t="s">
        <v>125</v>
      </c>
      <c r="B71" s="15" t="s">
        <v>124</v>
      </c>
      <c r="C71" s="41">
        <f>'2018 год'!C70</f>
        <v>410110</v>
      </c>
      <c r="D71" s="41">
        <v>383028</v>
      </c>
      <c r="E71" s="41">
        <v>6848</v>
      </c>
    </row>
    <row r="72" spans="1:5" s="8" customFormat="1" ht="24.75" customHeight="1">
      <c r="A72" s="16" t="s">
        <v>72</v>
      </c>
      <c r="B72" s="17" t="s">
        <v>73</v>
      </c>
      <c r="C72" s="39">
        <f>C73+C77</f>
        <v>8614</v>
      </c>
      <c r="D72" s="39">
        <f>D73+D77</f>
        <v>8653</v>
      </c>
      <c r="E72" s="39">
        <f>E73+E77</f>
        <v>8694</v>
      </c>
    </row>
    <row r="73" spans="1:5" s="14" customFormat="1" ht="31.5" customHeight="1" hidden="1">
      <c r="A73" s="9" t="s">
        <v>158</v>
      </c>
      <c r="B73" s="15" t="s">
        <v>157</v>
      </c>
      <c r="C73" s="41">
        <f>SUM(C74:C76)</f>
        <v>0</v>
      </c>
      <c r="D73" s="41">
        <f>SUM(D74:D76)</f>
        <v>0</v>
      </c>
      <c r="E73" s="41">
        <f>SUM(E74:E76)</f>
        <v>0</v>
      </c>
    </row>
    <row r="74" spans="1:5" s="14" customFormat="1" ht="30.75" customHeight="1" hidden="1">
      <c r="A74" s="71"/>
      <c r="B74" s="63" t="s">
        <v>159</v>
      </c>
      <c r="C74" s="41"/>
      <c r="D74" s="41"/>
      <c r="E74" s="41"/>
    </row>
    <row r="75" spans="1:5" s="14" customFormat="1" ht="30.75" customHeight="1" hidden="1">
      <c r="A75" s="71"/>
      <c r="B75" s="63" t="s">
        <v>160</v>
      </c>
      <c r="C75" s="41"/>
      <c r="D75" s="41"/>
      <c r="E75" s="41"/>
    </row>
    <row r="76" spans="1:5" s="14" customFormat="1" ht="30.75" customHeight="1" hidden="1">
      <c r="A76" s="71"/>
      <c r="B76" s="63" t="s">
        <v>161</v>
      </c>
      <c r="C76" s="41"/>
      <c r="D76" s="41"/>
      <c r="E76" s="41"/>
    </row>
    <row r="77" spans="1:5" s="14" customFormat="1" ht="24" customHeight="1">
      <c r="A77" s="9" t="s">
        <v>137</v>
      </c>
      <c r="B77" s="15" t="s">
        <v>136</v>
      </c>
      <c r="C77" s="41">
        <f>SUM(C78:C81)</f>
        <v>8614</v>
      </c>
      <c r="D77" s="41">
        <f>SUM(D78:D81)</f>
        <v>8653</v>
      </c>
      <c r="E77" s="41">
        <f>SUM(E78:E81)</f>
        <v>8694</v>
      </c>
    </row>
    <row r="78" spans="1:5" s="13" customFormat="1" ht="30" customHeight="1">
      <c r="A78" s="12"/>
      <c r="B78" s="73" t="s">
        <v>138</v>
      </c>
      <c r="C78" s="74">
        <f>'2018 год'!C77</f>
        <v>974</v>
      </c>
      <c r="D78" s="74">
        <v>1013</v>
      </c>
      <c r="E78" s="74">
        <v>1054</v>
      </c>
    </row>
    <row r="79" spans="1:5" s="13" customFormat="1" ht="30" customHeight="1">
      <c r="A79" s="12"/>
      <c r="B79" s="73" t="s">
        <v>139</v>
      </c>
      <c r="C79" s="74">
        <f>'2018 год'!C78</f>
        <v>7640</v>
      </c>
      <c r="D79" s="74">
        <v>7640</v>
      </c>
      <c r="E79" s="74">
        <v>7640</v>
      </c>
    </row>
    <row r="80" spans="1:5" s="8" customFormat="1" ht="22.5" customHeight="1" hidden="1">
      <c r="A80" s="72"/>
      <c r="B80" s="63" t="s">
        <v>155</v>
      </c>
      <c r="C80" s="64"/>
      <c r="D80" s="64"/>
      <c r="E80" s="64"/>
    </row>
    <row r="81" spans="1:5" s="8" customFormat="1" ht="42" customHeight="1" hidden="1">
      <c r="A81" s="72"/>
      <c r="B81" s="63" t="s">
        <v>156</v>
      </c>
      <c r="C81" s="64"/>
      <c r="D81" s="64"/>
      <c r="E81" s="64"/>
    </row>
    <row r="82" spans="1:5" s="8" customFormat="1" ht="24" customHeight="1">
      <c r="A82" s="16" t="s">
        <v>75</v>
      </c>
      <c r="B82" s="17" t="s">
        <v>74</v>
      </c>
      <c r="C82" s="39">
        <f>C83+C86+C94+C95+C96+C97</f>
        <v>1770590</v>
      </c>
      <c r="D82" s="39">
        <f>D83+D86+D94+D95+D96+D97</f>
        <v>1761980</v>
      </c>
      <c r="E82" s="39">
        <f>E83+E86+E94+E95+E96+E97</f>
        <v>1781082</v>
      </c>
    </row>
    <row r="83" spans="1:5" ht="30.75" customHeight="1">
      <c r="A83" s="9" t="s">
        <v>162</v>
      </c>
      <c r="B83" s="15" t="s">
        <v>140</v>
      </c>
      <c r="C83" s="38">
        <f>C84+C85</f>
        <v>63366</v>
      </c>
      <c r="D83" s="38">
        <f>D84+D85</f>
        <v>66399</v>
      </c>
      <c r="E83" s="38">
        <f>E84+E85</f>
        <v>69691</v>
      </c>
    </row>
    <row r="84" spans="1:5" s="33" customFormat="1" ht="21" customHeight="1">
      <c r="A84" s="12"/>
      <c r="B84" s="73" t="s">
        <v>141</v>
      </c>
      <c r="C84" s="37">
        <f>'2018 год'!C83</f>
        <v>58273</v>
      </c>
      <c r="D84" s="37">
        <v>61263</v>
      </c>
      <c r="E84" s="37">
        <v>64510</v>
      </c>
    </row>
    <row r="85" spans="1:5" s="33" customFormat="1" ht="21" customHeight="1">
      <c r="A85" s="12"/>
      <c r="B85" s="73" t="s">
        <v>142</v>
      </c>
      <c r="C85" s="37">
        <f>'2018 год'!C84</f>
        <v>5093</v>
      </c>
      <c r="D85" s="37">
        <v>5136</v>
      </c>
      <c r="E85" s="37">
        <v>5181</v>
      </c>
    </row>
    <row r="86" spans="1:5" ht="25.5" customHeight="1">
      <c r="A86" s="9" t="s">
        <v>163</v>
      </c>
      <c r="B86" s="15" t="s">
        <v>143</v>
      </c>
      <c r="C86" s="38">
        <f>SUM(C87:C93)</f>
        <v>80362</v>
      </c>
      <c r="D86" s="38">
        <f>SUM(D87:D93)</f>
        <v>71636</v>
      </c>
      <c r="E86" s="38">
        <f>SUM(E87:E93)</f>
        <v>71641</v>
      </c>
    </row>
    <row r="87" spans="1:5" s="33" customFormat="1" ht="21" customHeight="1">
      <c r="A87" s="12"/>
      <c r="B87" s="73" t="s">
        <v>144</v>
      </c>
      <c r="C87" s="37">
        <f>'2018 год'!C86</f>
        <v>2062</v>
      </c>
      <c r="D87" s="37">
        <v>2062</v>
      </c>
      <c r="E87" s="37">
        <v>2062</v>
      </c>
    </row>
    <row r="88" spans="1:5" s="33" customFormat="1" ht="56.25" customHeight="1">
      <c r="A88" s="12"/>
      <c r="B88" s="73" t="s">
        <v>145</v>
      </c>
      <c r="C88" s="37">
        <f>'2018 год'!C87</f>
        <v>55007</v>
      </c>
      <c r="D88" s="37">
        <v>55007</v>
      </c>
      <c r="E88" s="37">
        <v>55007</v>
      </c>
    </row>
    <row r="89" spans="1:5" s="33" customFormat="1" ht="29.25" customHeight="1">
      <c r="A89" s="12"/>
      <c r="B89" s="73" t="s">
        <v>172</v>
      </c>
      <c r="C89" s="37">
        <f>'2018 год'!C88</f>
        <v>4761</v>
      </c>
      <c r="D89" s="37">
        <v>4761</v>
      </c>
      <c r="E89" s="37">
        <v>4761</v>
      </c>
    </row>
    <row r="90" spans="1:5" s="33" customFormat="1" ht="29.25" customHeight="1">
      <c r="A90" s="12"/>
      <c r="B90" s="73" t="s">
        <v>146</v>
      </c>
      <c r="C90" s="37">
        <f>'2018 год'!C89</f>
        <v>4635</v>
      </c>
      <c r="D90" s="37">
        <v>4647</v>
      </c>
      <c r="E90" s="37">
        <v>4652</v>
      </c>
    </row>
    <row r="91" spans="1:5" s="33" customFormat="1" ht="29.25" customHeight="1">
      <c r="A91" s="12"/>
      <c r="B91" s="73" t="s">
        <v>147</v>
      </c>
      <c r="C91" s="37">
        <f>'2018 год'!C90</f>
        <v>790</v>
      </c>
      <c r="D91" s="37">
        <v>790</v>
      </c>
      <c r="E91" s="37">
        <v>790</v>
      </c>
    </row>
    <row r="92" spans="1:5" s="33" customFormat="1" ht="45.75" customHeight="1">
      <c r="A92" s="12"/>
      <c r="B92" s="73" t="s">
        <v>148</v>
      </c>
      <c r="C92" s="37">
        <f>'2018 год'!C91</f>
        <v>4369</v>
      </c>
      <c r="D92" s="37">
        <v>4369</v>
      </c>
      <c r="E92" s="37">
        <v>4369</v>
      </c>
    </row>
    <row r="93" spans="1:5" s="33" customFormat="1" ht="30.75" customHeight="1">
      <c r="A93" s="12"/>
      <c r="B93" s="73" t="s">
        <v>149</v>
      </c>
      <c r="C93" s="37">
        <f>'2018 год'!C92</f>
        <v>8738</v>
      </c>
      <c r="D93" s="75"/>
      <c r="E93" s="75"/>
    </row>
    <row r="94" spans="1:5" ht="41.25" customHeight="1">
      <c r="A94" s="9" t="s">
        <v>164</v>
      </c>
      <c r="B94" s="15" t="s">
        <v>150</v>
      </c>
      <c r="C94" s="38">
        <f>'2018 год'!C93</f>
        <v>51365</v>
      </c>
      <c r="D94" s="38">
        <v>51365</v>
      </c>
      <c r="E94" s="38">
        <v>51365</v>
      </c>
    </row>
    <row r="95" spans="1:5" ht="30.75" customHeight="1">
      <c r="A95" s="9" t="s">
        <v>165</v>
      </c>
      <c r="B95" s="15" t="s">
        <v>151</v>
      </c>
      <c r="C95" s="38">
        <f>'2018 год'!C94</f>
        <v>34972</v>
      </c>
      <c r="D95" s="38">
        <v>30309</v>
      </c>
      <c r="E95" s="38">
        <v>44298</v>
      </c>
    </row>
    <row r="96" spans="1:5" ht="30.75" customHeight="1" hidden="1">
      <c r="A96" s="9" t="s">
        <v>166</v>
      </c>
      <c r="B96" s="15" t="s">
        <v>152</v>
      </c>
      <c r="C96" s="38"/>
      <c r="D96" s="38"/>
      <c r="E96" s="38"/>
    </row>
    <row r="97" spans="1:5" ht="23.25" customHeight="1">
      <c r="A97" s="9" t="s">
        <v>167</v>
      </c>
      <c r="B97" s="15" t="s">
        <v>153</v>
      </c>
      <c r="C97" s="38">
        <f>SUM(C98:C101)</f>
        <v>1540525</v>
      </c>
      <c r="D97" s="38">
        <f>SUM(D98:D101)</f>
        <v>1542271</v>
      </c>
      <c r="E97" s="38">
        <f>SUM(E98:E101)</f>
        <v>1544087</v>
      </c>
    </row>
    <row r="98" spans="1:5" s="33" customFormat="1" ht="81.75" customHeight="1">
      <c r="A98" s="12"/>
      <c r="B98" s="73" t="s">
        <v>177</v>
      </c>
      <c r="C98" s="37">
        <f>'2018 год'!C97</f>
        <v>863553</v>
      </c>
      <c r="D98" s="37">
        <v>863553</v>
      </c>
      <c r="E98" s="37">
        <v>863553</v>
      </c>
    </row>
    <row r="99" spans="1:5" s="33" customFormat="1" ht="58.5" customHeight="1">
      <c r="A99" s="12"/>
      <c r="B99" s="73" t="s">
        <v>178</v>
      </c>
      <c r="C99" s="37">
        <f>'2018 год'!C98</f>
        <v>629181</v>
      </c>
      <c r="D99" s="37">
        <v>629181</v>
      </c>
      <c r="E99" s="37">
        <v>629181</v>
      </c>
    </row>
    <row r="100" spans="1:5" s="33" customFormat="1" ht="30" customHeight="1">
      <c r="A100" s="12"/>
      <c r="B100" s="73" t="s">
        <v>154</v>
      </c>
      <c r="C100" s="37">
        <f>'2018 год'!C99</f>
        <v>43650</v>
      </c>
      <c r="D100" s="37">
        <v>45396</v>
      </c>
      <c r="E100" s="37">
        <v>47212</v>
      </c>
    </row>
    <row r="101" spans="1:5" s="33" customFormat="1" ht="70.5" customHeight="1">
      <c r="A101" s="12"/>
      <c r="B101" s="73" t="s">
        <v>179</v>
      </c>
      <c r="C101" s="37">
        <f>'2018 год'!C100</f>
        <v>4141</v>
      </c>
      <c r="D101" s="37">
        <v>4141</v>
      </c>
      <c r="E101" s="37">
        <v>4141</v>
      </c>
    </row>
    <row r="102" spans="1:5" s="8" customFormat="1" ht="21.75" customHeight="1" hidden="1">
      <c r="A102" s="16" t="s">
        <v>76</v>
      </c>
      <c r="B102" s="7" t="s">
        <v>51</v>
      </c>
      <c r="C102" s="39">
        <f>C103+C104</f>
        <v>0</v>
      </c>
      <c r="D102" s="39">
        <f>D103+D104</f>
        <v>0</v>
      </c>
      <c r="E102" s="39">
        <f>SUM(E103:E104)</f>
        <v>0</v>
      </c>
    </row>
    <row r="103" spans="1:5" s="11" customFormat="1" ht="37.5" customHeight="1" hidden="1">
      <c r="A103" s="18" t="s">
        <v>133</v>
      </c>
      <c r="B103" s="10" t="s">
        <v>132</v>
      </c>
      <c r="C103" s="38"/>
      <c r="D103" s="38"/>
      <c r="E103" s="38"/>
    </row>
    <row r="104" spans="1:5" s="11" customFormat="1" ht="23.25" customHeight="1" hidden="1">
      <c r="A104" s="18" t="s">
        <v>135</v>
      </c>
      <c r="B104" s="10" t="s">
        <v>134</v>
      </c>
      <c r="C104" s="38">
        <f>SUM(C105:C106)</f>
        <v>0</v>
      </c>
      <c r="D104" s="38">
        <f>SUM(D105:D106)</f>
        <v>0</v>
      </c>
      <c r="E104" s="38"/>
    </row>
    <row r="105" spans="1:5" s="11" customFormat="1" ht="23.25" customHeight="1" hidden="1">
      <c r="A105" s="18"/>
      <c r="B105" s="62" t="s">
        <v>77</v>
      </c>
      <c r="C105" s="37"/>
      <c r="D105" s="37"/>
      <c r="E105" s="38"/>
    </row>
    <row r="106" spans="1:5" s="11" customFormat="1" ht="23.25" customHeight="1" hidden="1">
      <c r="A106" s="18"/>
      <c r="B106" s="62"/>
      <c r="C106" s="37"/>
      <c r="D106" s="37"/>
      <c r="E106" s="38"/>
    </row>
    <row r="107" spans="1:5" s="52" customFormat="1" ht="20.25" customHeight="1" hidden="1">
      <c r="A107" s="48" t="s">
        <v>52</v>
      </c>
      <c r="B107" s="49" t="s">
        <v>53</v>
      </c>
      <c r="C107" s="50">
        <f>SUM(C108:C110)</f>
        <v>0</v>
      </c>
      <c r="D107" s="50">
        <f>SUM(D108:D110)</f>
        <v>0</v>
      </c>
      <c r="E107" s="50">
        <f>SUM(E108:E110)</f>
        <v>0</v>
      </c>
    </row>
    <row r="108" spans="1:5" s="53" customFormat="1" ht="19.5" customHeight="1" hidden="1">
      <c r="A108" s="18" t="s">
        <v>128</v>
      </c>
      <c r="B108" s="10" t="s">
        <v>127</v>
      </c>
      <c r="C108" s="51"/>
      <c r="D108" s="51"/>
      <c r="E108" s="51"/>
    </row>
    <row r="109" spans="1:5" s="53" customFormat="1" ht="24.75" customHeight="1" hidden="1">
      <c r="A109" s="18" t="s">
        <v>129</v>
      </c>
      <c r="B109" s="10" t="s">
        <v>131</v>
      </c>
      <c r="C109" s="51"/>
      <c r="D109" s="51"/>
      <c r="E109" s="51"/>
    </row>
    <row r="110" spans="1:5" s="53" customFormat="1" ht="19.5" customHeight="1" hidden="1">
      <c r="A110" s="18" t="s">
        <v>130</v>
      </c>
      <c r="B110" s="10" t="s">
        <v>182</v>
      </c>
      <c r="C110" s="51"/>
      <c r="D110" s="51"/>
      <c r="E110" s="51"/>
    </row>
    <row r="111" spans="1:5" ht="45" customHeight="1" hidden="1">
      <c r="A111" s="6" t="s">
        <v>0</v>
      </c>
      <c r="B111" s="7" t="s">
        <v>1</v>
      </c>
      <c r="C111" s="39"/>
      <c r="D111" s="39"/>
      <c r="E111" s="39"/>
    </row>
    <row r="112" spans="1:5" ht="32.25" customHeight="1" hidden="1">
      <c r="A112" s="6" t="s">
        <v>2</v>
      </c>
      <c r="B112" s="7" t="s">
        <v>3</v>
      </c>
      <c r="C112" s="39"/>
      <c r="D112" s="39"/>
      <c r="E112" s="39"/>
    </row>
    <row r="113" spans="1:5" s="8" customFormat="1" ht="24" customHeight="1">
      <c r="A113" s="25"/>
      <c r="B113" s="45" t="s">
        <v>4</v>
      </c>
      <c r="C113" s="46">
        <f>C9+C68</f>
        <v>4996595.6</v>
      </c>
      <c r="D113" s="46">
        <f>D9+D68</f>
        <v>5022525.399999999</v>
      </c>
      <c r="E113" s="46">
        <f>E9+E68</f>
        <v>5077816</v>
      </c>
    </row>
    <row r="114" spans="1:5" s="21" customFormat="1" ht="13.5" customHeight="1">
      <c r="A114" s="1"/>
      <c r="B114" s="1"/>
      <c r="C114" s="1"/>
      <c r="D114" s="20"/>
      <c r="E114" s="67"/>
    </row>
    <row r="115" spans="1:4" ht="15" customHeight="1">
      <c r="A115" s="31"/>
      <c r="B115" s="31"/>
      <c r="C115" s="31"/>
      <c r="D115" s="68"/>
    </row>
    <row r="116" ht="13.5">
      <c r="D116" s="42"/>
    </row>
    <row r="117" ht="13.5">
      <c r="D117" s="42"/>
    </row>
    <row r="118" spans="2:4" ht="13.5">
      <c r="B118" s="3"/>
      <c r="C118" s="3"/>
      <c r="D118" s="22"/>
    </row>
    <row r="119" ht="13.5"/>
  </sheetData>
  <sheetProtection/>
  <mergeCells count="6">
    <mergeCell ref="B1:E1"/>
    <mergeCell ref="B2:E2"/>
    <mergeCell ref="A4:E4"/>
    <mergeCell ref="A7:A8"/>
    <mergeCell ref="B7:B8"/>
    <mergeCell ref="D7:E7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portrait" paperSize="9" scale="65" r:id="rId1"/>
  <rowBreaks count="1" manualBreakCount="1">
    <brk id="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2017-11-22T05:57:38Z</cp:lastPrinted>
  <dcterms:created xsi:type="dcterms:W3CDTF">2007-01-24T14:16:13Z</dcterms:created>
  <dcterms:modified xsi:type="dcterms:W3CDTF">2017-12-25T11:36:45Z</dcterms:modified>
  <cp:category/>
  <cp:version/>
  <cp:contentType/>
  <cp:contentStatus/>
</cp:coreProperties>
</file>