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108" windowWidth="15336" windowHeight="6000" activeTab="0"/>
  </bookViews>
  <sheets>
    <sheet name="2018 год (2)" sheetId="1" r:id="rId1"/>
  </sheets>
  <definedNames>
    <definedName name="_xlnm.Print_Titles" localSheetId="0">'2018 год (2)'!$A:$B,'2018 год (2)'!$16:$16</definedName>
    <definedName name="_xlnm.Print_Area" localSheetId="0">'2018 год (2)'!$A$1:$C$151</definedName>
  </definedNames>
  <calcPr fullCalcOnLoad="1"/>
</workbook>
</file>

<file path=xl/sharedStrings.xml><?xml version="1.0" encoding="utf-8"?>
<sst xmlns="http://schemas.openxmlformats.org/spreadsheetml/2006/main" count="242" uniqueCount="227">
  <si>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</si>
  <si>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</si>
  <si>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</si>
  <si>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</si>
  <si>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</si>
  <si>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</si>
  <si>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бюджетной классификации Российской Федерации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</si>
  <si>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</si>
  <si>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</si>
  <si>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</si>
  <si>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</si>
  <si>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</si>
  <si>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</si>
  <si>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</si>
  <si>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</si>
  <si>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</si>
  <si>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</si>
  <si>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</si>
  <si>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</si>
  <si>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</si>
  <si>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</si>
  <si>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</si>
  <si>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</si>
  <si>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</si>
  <si>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</si>
  <si>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000 1 08 03010 01 0000 110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</si>
  <si>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</si>
  <si>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</si>
  <si>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</si>
  <si>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</si>
  <si>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</si>
  <si>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</si>
  <si>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</si>
  <si>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</si>
  <si>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</si>
  <si>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</si>
  <si>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</si>
  <si>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</si>
  <si>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</si>
  <si>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</si>
  <si>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</si>
  <si>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</si>
  <si>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</si>
  <si>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</si>
  <si>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</si>
  <si>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</si>
  <si>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</si>
  <si>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</si>
  <si>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</si>
  <si>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ИНЫЕ МЕЖБЮДЖЕТНЫЕ ТРАНСФЕРТЫ</t>
  </si>
  <si>
    <t>000 2 07 00000 00 0000 180</t>
  </si>
  <si>
    <t>ПРОЧИЕ БЕЗВОЗМЕЗДНЫЕ ПОСТУПЛЕНИЯ</t>
  </si>
  <si>
    <t>000 1 03 00000 00 0000 000</t>
  </si>
  <si>
    <t>НАЛОГИ НА ТОВАРЫ (РАБОТЫ, УСЛУГИ), РЕАЛИЗУЕМЫЕ НА ТЕРРИТОРИИ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</si>
  <si>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</si>
  <si>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</si>
  <si>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</si>
  <si>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</si>
  <si>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</si>
  <si>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Arial Narrow"/>
        <family val="2"/>
      </rPr>
      <t>1</t>
    </r>
    <r>
      <rPr>
        <i/>
        <sz val="10"/>
        <rFont val="Arial Narrow"/>
        <family val="2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</si>
  <si>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10"/>
        <rFont val="Arial Narrow"/>
        <family val="2"/>
      </rPr>
      <t xml:space="preserve">1 </t>
    </r>
    <r>
      <rPr>
        <i/>
        <sz val="10"/>
        <rFont val="Arial Narrow"/>
        <family val="2"/>
      </rPr>
      <t>Налогового кодекса Российской Федерации</t>
    </r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</si>
  <si>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</si>
  <si>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</si>
  <si>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</si>
  <si>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</si>
  <si>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Наименование доходов </t>
  </si>
  <si>
    <t>тыс.руб.</t>
  </si>
  <si>
    <t>Сумма</t>
  </si>
  <si>
    <t>000 2 02 10000 00 0000 151</t>
  </si>
  <si>
    <t>ДОТАЦИИ БЮДЖЕТАМ БЮДЖЕТНОЙ СИСТЕМЫ РОССИЙСКОЙ ФЕДЕРАЦИИ</t>
  </si>
  <si>
    <t>000 2 02 20000 00 0000 151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</si>
  <si>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</si>
  <si>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</si>
  <si>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000 2 02 30000 00 0000 151</t>
  </si>
  <si>
    <t>000 2 02 40000 00 0000 151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</si>
  <si>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</si>
  <si>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</si>
  <si>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Поступления доходов в  бюджет городского округа Ступино Московской области на 2018 год 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</si>
  <si>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</si>
  <si>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</si>
  <si>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</si>
  <si>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</si>
  <si>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</si>
  <si>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</si>
  <si>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</si>
  <si>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</si>
  <si>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</si>
  <si>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</si>
  <si>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</si>
  <si>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</si>
  <si>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</si>
  <si>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</si>
  <si>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</si>
  <si>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</si>
  <si>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</si>
  <si>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</si>
  <si>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</si>
  <si>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</si>
  <si>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</si>
  <si>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000 1 13 02994 04 0000 130</t>
  </si>
  <si>
    <t>000 1 13 02994 04 0051 130</t>
  </si>
  <si>
    <t>000 1 13 02994 04 0085 130</t>
  </si>
  <si>
    <t>родительская плата в ДДО "Управление образования"</t>
  </si>
  <si>
    <t>оздоровительная кампания "Управление образования"</t>
  </si>
  <si>
    <t>Доходы от продажи квартир, находящихся в собственности городских округов</t>
  </si>
  <si>
    <t>000 1 14 01040 04 0000 410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</si>
  <si>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</si>
  <si>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</si>
  <si>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</si>
  <si>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</si>
  <si>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</si>
  <si>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</si>
  <si>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</si>
  <si>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</si>
  <si>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</si>
  <si>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</si>
  <si>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</si>
  <si>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Поступления по плате за размещение нестационарных торговых объектов</t>
  </si>
  <si>
    <t>Дотации бюджетам городских округов на выравнивание бюджетной обеспеченности</t>
  </si>
  <si>
    <t>000 2 02 15001 04 0000 151</t>
  </si>
  <si>
    <t>Поступления по плате за наем жилых помещений, находящихся в собственности муниципальных образований</t>
  </si>
  <si>
    <t>Прочие безвозмездные поступления в бюджеты городских округов</t>
  </si>
  <si>
    <t>Прочие безвозмездные поступления в бюджеты городских округов "Управление образования"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</si>
  <si>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</si>
  <si>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000 2 02 45160 04 0000 151</t>
  </si>
  <si>
    <t>Прочие межбюджетные трансферты, передаваемые бюджетам городских округов</t>
  </si>
  <si>
    <t>000 2 02 49999 04 0000 151</t>
  </si>
  <si>
    <t>Прочие субсидии бюджетам городских округов</t>
  </si>
  <si>
    <t>000 2 02 29999 04 0000 151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</si>
  <si>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</si>
  <si>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</si>
  <si>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</si>
  <si>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</si>
  <si>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</si>
  <si>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</si>
  <si>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 - по организации проведения мероприятий по отлову и содержанию безнадзорных животных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</si>
  <si>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</si>
  <si>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</si>
  <si>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</si>
  <si>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</si>
  <si>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 xml:space="preserve"> - на осуществление государственных полномочий Московской области в области земельных отношений (государственная программа Московской области «Эффективная власть» на 2017-2021 годы)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</si>
  <si>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</si>
  <si>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</si>
  <si>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</si>
  <si>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 xml:space="preserve"> - на обеспечение полноценным питанием беременных женщин, кормящих матерей, а также детей в возрасте до трех лет в Московской области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</si>
  <si>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</si>
  <si>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</si>
  <si>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000 2 02 30022 04 0000 151</t>
  </si>
  <si>
    <t>000 2 02 30024 04 0000 151</t>
  </si>
  <si>
    <t>000 2 02 30029 04 0000 151</t>
  </si>
  <si>
    <t>000 2 02 35082 04 0000 151</t>
  </si>
  <si>
    <t>000 2 02 39999 04 0000 151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</si>
  <si>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</t>
  </si>
  <si>
    <t>доходы от платных услуг, оказываемых казенными учреждениями (МКУ «Аварийно-спасательная служба»)</t>
  </si>
  <si>
    <t>компенсация расходов по содержанию помещения</t>
  </si>
  <si>
    <t xml:space="preserve">прочие доходы </t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</si>
  <si>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</t>
    </r>
    <r>
      <rPr>
        <b/>
        <i/>
        <sz val="10"/>
        <rFont val="Arial Narrow"/>
        <family val="2"/>
      </rPr>
      <t xml:space="preserve"> в муниципальных общеобразовательных организациях</t>
    </r>
    <r>
      <rPr>
        <i/>
        <sz val="10"/>
        <rFont val="Arial Narrow"/>
        <family val="2"/>
      </rPr>
      <t xml:space="preserve">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</si>
  <si>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i/>
        <sz val="10"/>
        <rFont val="Arial Narrow"/>
        <family val="2"/>
      </rPr>
      <t>в муниципальных дошкольных образовательных организациях</t>
    </r>
    <r>
      <rPr>
        <i/>
        <sz val="10"/>
        <rFont val="Arial Narrow"/>
        <family val="2"/>
      </rPr>
      <t xml:space="preserve">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</si>
  <si>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получения гражданами дошкольного, начального общего, основного общего, среднего общего образования </t>
    </r>
    <r>
      <rPr>
        <b/>
        <i/>
        <sz val="10"/>
        <rFont val="Arial Narrow"/>
        <family val="2"/>
      </rPr>
      <t>в частных общеобразовательных организациях</t>
    </r>
    <r>
      <rPr>
        <i/>
        <sz val="10"/>
        <rFont val="Arial Narrow"/>
        <family val="2"/>
      </rPr>
      <t xml:space="preserve">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</si>
  <si>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>Прочие доходы от компенсации затрат бюджетов городских округов (оздоровительная кампания детей)</t>
  </si>
  <si>
    <t xml:space="preserve">Прочие доходы от компенсации затрат бюджетов городских округов </t>
  </si>
  <si>
    <t>000 2 07 04050 04 0000 180</t>
  </si>
  <si>
    <t xml:space="preserve">доходы от платных услуг, оказываемых казенными учреждениями 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</si>
  <si>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</si>
  <si>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 xml:space="preserve"> -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</si>
  <si>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</si>
  <si>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</si>
  <si>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</si>
  <si>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</si>
  <si>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</si>
  <si>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 xml:space="preserve">от 21.12.2017г. № 77/6 «О бюджете городского округа Ступино                                                                                                                                 </t>
  </si>
  <si>
    <t>Московской области на 2018 год и на плановый период 2019-2020 годов»</t>
  </si>
  <si>
    <t>Приложение  1</t>
  </si>
  <si>
    <t>"Приложение  1
к решению Совета депутатов 
городского округа Ступино Московской области
"О бюджете городского округа Ступино Московской области
на 2018 год и на плановый период 2019-2020 годов"</t>
  </si>
  <si>
    <t>"</t>
  </si>
  <si>
    <t>000 2 02 20077 04 0001 151</t>
  </si>
  <si>
    <t>000 2 02 20077 04 0002 151</t>
  </si>
  <si>
    <t>000 2 02 20077 04 0003 151</t>
  </si>
  <si>
    <t>Субсидии бюджетам городских округов на софинансирование капитальных вложений в объекты муниципальной собственности (на капитальные вложения в общеобразовательные организации в целях поддержания односменного режима обучения)</t>
  </si>
  <si>
    <t xml:space="preserve"> - на софинансирование расходов на повышение заработной платы работникам муниципальных учреждений в сфере культуры</t>
  </si>
  <si>
    <t xml:space="preserve"> - на обеспечение современными аппаратно-программными комплексами общеобразовательных организаций в Московской области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</si>
  <si>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</si>
  <si>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>отклонение, тыс. руб.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</si>
  <si>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</si>
  <si>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000 2 02 20216 04 0000 151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</si>
  <si>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</si>
  <si>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</si>
  <si>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</si>
  <si>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Субсидии бюджетам городских округов на реализацию мероприятий по обеспечению жильем молодых семей</t>
  </si>
  <si>
    <t>000 2 02 25027 04 0000 151</t>
  </si>
  <si>
    <t>000 2 02 25497 04 0000 151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</si>
  <si>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</si>
  <si>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реализацию мероприятий по устойчивому развитию сельских территорий</t>
  </si>
  <si>
    <t>000 2 02 25555 04 0000 151</t>
  </si>
  <si>
    <t>000 2 02 25567 04 0000 151</t>
  </si>
  <si>
    <t xml:space="preserve"> - на обеспечение (доведение до запланированных значений качественных показателей)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</si>
  <si>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</si>
  <si>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 -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</si>
  <si>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</si>
  <si>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мероприятия по организации отдыха детей в каникулярное время </t>
  </si>
  <si>
    <t xml:space="preserve"> - на улучшение жилищных условий граждан, проживающих в сельской местности, в том числе молодых семей и молодых специалистов</t>
  </si>
  <si>
    <t xml:space="preserve"> - на ремонт подъездов в многоквартирных домах</t>
  </si>
  <si>
    <t xml:space="preserve"> - на строительство, реконструкцию, создание (организацию)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</si>
  <si>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 xml:space="preserve"> - на комплексное благоустройство территорий муниципальных образований Московской области</t>
  </si>
  <si>
    <t xml:space="preserve"> - на приобретение техники для нужд благоустройства территорий муниципальных образований Московской области</t>
  </si>
  <si>
    <t xml:space="preserve"> - на проектирование и реконструкцию муниципальных стадионов</t>
  </si>
  <si>
    <t xml:space="preserve"> - на капитальный ремонт и приобретение оборудования для оснащения плоскостных спортивных сооружений в муниципальных образованиях Московской области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</si>
  <si>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</si>
  <si>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 на реализацию проектов государственно-частного партнерства в жилищно-коммунальном хозяйстве в сфере теплоснабжения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</si>
  <si>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</si>
  <si>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</si>
  <si>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платных услуг, оказываемых казенными учреждениями (МКУ «МФЦ")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</si>
  <si>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</si>
  <si>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 xml:space="preserve"> - на реализацию отдельных мероприятий муниципальных программ (подпрограмм) в сфере культуры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</si>
  <si>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</si>
  <si>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</si>
  <si>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неналоговые доходы бюджетов городских округов</t>
  </si>
  <si>
    <t>000 1 17 05040 04 0008 180</t>
  </si>
  <si>
    <t>000 1 17 05040 04 0009 180</t>
  </si>
  <si>
    <t>000 1 17 05040 04 0010 180</t>
  </si>
  <si>
    <t xml:space="preserve"> - на софинансирование транспортного обеспечения садоводческих, огороднических или дачных некоммерческих объединений граждан, расположенных на территории Московской области, на муниципальных маршрутах регулярных перевозок по регулируемым тарифам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</si>
  <si>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</si>
  <si>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</si>
  <si>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Сумма уточ август</t>
  </si>
  <si>
    <t xml:space="preserve"> - на ликвидацию несанкционированных свалок и навалов мусора</t>
  </si>
  <si>
    <t xml:space="preserve"> - на приобретение и установку площадок для сдачи нормативов комплекса «Готов к труду и обороне» в муниципальных образованиях Московской области</t>
  </si>
  <si>
    <t>от 20.09.2018г  № 187/17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</si>
</sst>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&quot;&quot;###,##0.00"/>
    <numFmt numFmtId="176" formatCode="#,##0_р_."/>
  </numFmts>
  <fonts count="48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8"/>
      <name val="Calibri"/>
      <family val="2"/>
    </font>
    <font>
      <b/>
      <sz val="11"/>
      <name val="Arial Narrow"/>
      <family val="2"/>
    </font>
    <font>
      <i/>
      <vertAlign val="superscript"/>
      <sz val="10"/>
      <name val="Arial Narrow"/>
      <family val="2"/>
    </font>
    <font>
      <sz val="10"/>
      <color indexed="36"/>
      <name val="Arial Narrow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horizontal="right" vertical="center" wrapText="1"/>
      <protection/>
    </xf>
    <xf numFmtId="0" fontId="6" fillId="0" borderId="0" xfId="55" applyFont="1" applyFill="1" applyAlignment="1">
      <alignment vertical="center"/>
      <protection/>
    </xf>
    <xf numFmtId="0" fontId="3" fillId="0" borderId="0" xfId="55" applyFont="1" applyFill="1" applyBorder="1" applyAlignment="1">
      <alignment vertical="center" wrapTex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5" fillId="0" borderId="0" xfId="55" applyFont="1" applyFill="1" applyAlignment="1">
      <alignment vertical="center"/>
      <protection/>
    </xf>
    <xf numFmtId="1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Alignment="1">
      <alignment vertical="center"/>
      <protection/>
    </xf>
    <xf numFmtId="1" fontId="7" fillId="0" borderId="1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left" vertical="center" wrapText="1" inden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/>
    </xf>
    <xf numFmtId="1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Border="1" applyAlignment="1">
      <alignment vertical="center"/>
      <protection/>
    </xf>
    <xf numFmtId="174" fontId="3" fillId="0" borderId="0" xfId="55" applyNumberFormat="1" applyFont="1" applyFill="1" applyAlignment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7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55" applyNumberFormat="1" applyFont="1" applyFill="1" applyBorder="1" applyAlignment="1" applyProtection="1">
      <alignment horizontal="left" vertical="center" wrapText="1"/>
      <protection/>
    </xf>
    <xf numFmtId="0" fontId="9" fillId="0" borderId="0" xfId="55" applyFont="1" applyFill="1" applyAlignment="1">
      <alignment/>
      <protection/>
    </xf>
    <xf numFmtId="0" fontId="7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7" fillId="0" borderId="0" xfId="55" applyFont="1" applyFill="1" applyAlignment="1">
      <alignment vertical="center"/>
      <protection/>
    </xf>
    <xf numFmtId="1" fontId="12" fillId="0" borderId="10" xfId="55" applyNumberFormat="1" applyFont="1" applyFill="1" applyBorder="1" applyAlignment="1" applyProtection="1">
      <alignment horizontal="center" vertical="center" wrapText="1"/>
      <protection/>
    </xf>
    <xf numFmtId="0" fontId="12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12" fillId="0" borderId="10" xfId="55" applyNumberFormat="1" applyFont="1" applyFill="1" applyBorder="1" applyAlignment="1" applyProtection="1">
      <alignment horizontal="left" vertical="center" wrapText="1" indent="1"/>
      <protection/>
    </xf>
    <xf numFmtId="173" fontId="7" fillId="0" borderId="10" xfId="63" applyNumberFormat="1" applyFont="1" applyFill="1" applyBorder="1" applyAlignment="1" applyProtection="1">
      <alignment horizontal="center" vertical="center"/>
      <protection/>
    </xf>
    <xf numFmtId="173" fontId="3" fillId="0" borderId="10" xfId="63" applyNumberFormat="1" applyFont="1" applyFill="1" applyBorder="1" applyAlignment="1" applyProtection="1">
      <alignment horizontal="center" vertical="center"/>
      <protection/>
    </xf>
    <xf numFmtId="173" fontId="5" fillId="0" borderId="10" xfId="63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Alignment="1">
      <alignment horizontal="right" vertical="center"/>
      <protection/>
    </xf>
    <xf numFmtId="173" fontId="3" fillId="0" borderId="10" xfId="63" applyNumberFormat="1" applyFont="1" applyFill="1" applyBorder="1" applyAlignment="1">
      <alignment horizontal="center" vertical="center"/>
    </xf>
    <xf numFmtId="173" fontId="3" fillId="0" borderId="0" xfId="55" applyNumberFormat="1" applyFont="1" applyFill="1" applyAlignment="1">
      <alignment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55" applyNumberFormat="1" applyFont="1" applyFill="1" applyBorder="1" applyAlignment="1" applyProtection="1">
      <alignment horizontal="left" vertical="center" wrapText="1"/>
      <protection/>
    </xf>
    <xf numFmtId="173" fontId="5" fillId="0" borderId="12" xfId="63" applyNumberFormat="1" applyFont="1" applyFill="1" applyBorder="1" applyAlignment="1" applyProtection="1">
      <alignment horizontal="center" vertical="center"/>
      <protection/>
    </xf>
    <xf numFmtId="173" fontId="5" fillId="0" borderId="10" xfId="63" applyNumberFormat="1" applyFont="1" applyFill="1" applyBorder="1" applyAlignment="1">
      <alignment horizontal="center" vertical="center"/>
    </xf>
    <xf numFmtId="1" fontId="5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 locked="0"/>
    </xf>
    <xf numFmtId="173" fontId="5" fillId="0" borderId="10" xfId="63" applyNumberFormat="1" applyFont="1" applyFill="1" applyBorder="1" applyAlignment="1" applyProtection="1">
      <alignment horizontal="center" vertical="center"/>
      <protection locked="0"/>
    </xf>
    <xf numFmtId="173" fontId="3" fillId="0" borderId="10" xfId="63" applyNumberFormat="1" applyFont="1" applyFill="1" applyBorder="1" applyAlignment="1" applyProtection="1">
      <alignment horizontal="center" vertical="center"/>
      <protection locked="0"/>
    </xf>
    <xf numFmtId="0" fontId="5" fillId="0" borderId="0" xfId="55" applyFont="1" applyFill="1" applyAlignment="1" applyProtection="1">
      <alignment vertical="center"/>
      <protection locked="0"/>
    </xf>
    <xf numFmtId="0" fontId="3" fillId="0" borderId="0" xfId="55" applyFont="1" applyFill="1" applyAlignment="1" applyProtection="1">
      <alignment vertical="center"/>
      <protection locked="0"/>
    </xf>
    <xf numFmtId="173" fontId="3" fillId="32" borderId="10" xfId="63" applyNumberFormat="1" applyFont="1" applyFill="1" applyBorder="1" applyAlignment="1" applyProtection="1">
      <alignment horizontal="center" vertical="center"/>
      <protection/>
    </xf>
    <xf numFmtId="173" fontId="5" fillId="32" borderId="10" xfId="63" applyNumberFormat="1" applyFont="1" applyFill="1" applyBorder="1" applyAlignment="1" applyProtection="1">
      <alignment horizontal="center" vertical="center"/>
      <protection/>
    </xf>
    <xf numFmtId="173" fontId="7" fillId="32" borderId="10" xfId="63" applyNumberFormat="1" applyFont="1" applyFill="1" applyBorder="1" applyAlignment="1" applyProtection="1">
      <alignment horizontal="center" vertical="center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2"/>
      <protection/>
    </xf>
    <xf numFmtId="173" fontId="7" fillId="32" borderId="10" xfId="63" applyNumberFormat="1" applyFont="1" applyFill="1" applyBorder="1" applyAlignment="1" applyProtection="1">
      <alignment horizontal="center" vertical="center"/>
      <protection/>
    </xf>
    <xf numFmtId="0" fontId="7" fillId="0" borderId="11" xfId="55" applyFont="1" applyFill="1" applyBorder="1" applyAlignment="1">
      <alignment horizontal="left" vertical="center" wrapText="1" indent="1"/>
      <protection/>
    </xf>
    <xf numFmtId="173" fontId="7" fillId="0" borderId="10" xfId="63" applyNumberFormat="1" applyFont="1" applyFill="1" applyBorder="1" applyAlignment="1">
      <alignment horizontal="center" vertical="center"/>
    </xf>
    <xf numFmtId="0" fontId="10" fillId="0" borderId="0" xfId="55" applyFont="1" applyFill="1" applyAlignment="1">
      <alignment horizontal="center" vertical="center" wrapText="1"/>
      <protection/>
    </xf>
    <xf numFmtId="174" fontId="3" fillId="0" borderId="0" xfId="55" applyNumberFormat="1" applyFont="1" applyFill="1" applyAlignment="1">
      <alignment horizontal="right" vertical="center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center" vertical="center"/>
      <protection/>
    </xf>
    <xf numFmtId="0" fontId="6" fillId="0" borderId="0" xfId="55" applyFont="1" applyFill="1" applyAlignment="1">
      <alignment horizontal="center" vertical="center"/>
      <protection/>
    </xf>
    <xf numFmtId="0" fontId="5" fillId="0" borderId="0" xfId="55" applyFont="1" applyFill="1" applyAlignment="1">
      <alignment horizontal="center" vertical="center" wrapText="1"/>
      <protection/>
    </xf>
    <xf numFmtId="0" fontId="5" fillId="0" borderId="0" xfId="55" applyFont="1" applyFill="1" applyAlignment="1">
      <alignment horizontal="center"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7" fillId="0" borderId="0" xfId="55" applyFont="1" applyFill="1" applyAlignment="1">
      <alignment horizontal="center" vertical="center"/>
      <protection/>
    </xf>
    <xf numFmtId="0" fontId="8" fillId="0" borderId="0" xfId="55" applyFont="1" applyFill="1" applyAlignment="1">
      <alignment horizontal="center" vertical="center"/>
      <protection/>
    </xf>
    <xf numFmtId="0" fontId="5" fillId="0" borderId="0" xfId="55" applyFont="1" applyFill="1" applyAlignment="1">
      <alignment horizontal="center" vertical="center"/>
      <protection/>
    </xf>
    <xf numFmtId="0" fontId="5" fillId="0" borderId="0" xfId="55" applyFont="1" applyFill="1" applyAlignment="1" applyProtection="1">
      <alignment horizontal="center" vertical="center"/>
      <protection locked="0"/>
    </xf>
    <xf numFmtId="0" fontId="3" fillId="0" borderId="0" xfId="55" applyFont="1" applyFill="1" applyAlignment="1" applyProtection="1">
      <alignment horizontal="center" vertical="center"/>
      <protection locked="0"/>
    </xf>
    <xf numFmtId="0" fontId="3" fillId="0" borderId="0" xfId="55" applyFont="1" applyFill="1" applyBorder="1" applyAlignment="1">
      <alignment horizontal="center" vertical="center"/>
      <protection/>
    </xf>
    <xf numFmtId="173" fontId="5" fillId="0" borderId="10" xfId="55" applyNumberFormat="1" applyFont="1" applyFill="1" applyBorder="1" applyAlignment="1">
      <alignment horizontal="center" vertical="center"/>
      <protection/>
    </xf>
    <xf numFmtId="173" fontId="3" fillId="0" borderId="10" xfId="55" applyNumberFormat="1" applyFont="1" applyFill="1" applyBorder="1" applyAlignment="1">
      <alignment horizontal="center" vertical="center"/>
      <protection/>
    </xf>
    <xf numFmtId="173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left" vertical="center" wrapText="1" indent="2"/>
      <protection/>
    </xf>
    <xf numFmtId="173" fontId="7" fillId="0" borderId="10" xfId="63" applyNumberFormat="1" applyFont="1" applyFill="1" applyBorder="1" applyAlignment="1" applyProtection="1">
      <alignment horizontal="center" vertical="center"/>
      <protection/>
    </xf>
    <xf numFmtId="173" fontId="9" fillId="0" borderId="0" xfId="55" applyNumberFormat="1" applyFont="1" applyFill="1">
      <alignment/>
      <protection/>
    </xf>
    <xf numFmtId="173" fontId="5" fillId="0" borderId="0" xfId="55" applyNumberFormat="1" applyFont="1" applyFill="1" applyAlignment="1">
      <alignment horizontal="center" vertical="center"/>
      <protection/>
    </xf>
    <xf numFmtId="0" fontId="3" fillId="0" borderId="0" xfId="55" applyFont="1" applyFill="1" applyAlignment="1">
      <alignment horizontal="right" vertical="center" wrapText="1"/>
      <protection/>
    </xf>
    <xf numFmtId="0" fontId="0" fillId="0" borderId="0" xfId="0" applyFill="1" applyAlignment="1">
      <alignment horizontal="right" vertical="center" wrapText="1"/>
    </xf>
    <xf numFmtId="0" fontId="3" fillId="0" borderId="0" xfId="55" applyFont="1" applyFill="1" applyAlignment="1">
      <alignment horizontal="right" vertical="center" wrapText="1"/>
      <protection/>
    </xf>
    <xf numFmtId="0" fontId="10" fillId="0" borderId="0" xfId="55" applyFont="1" applyFill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ил 1_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tabSelected="1" zoomScaleSheetLayoutView="100" zoomScalePageLayoutView="0" workbookViewId="0" topLeftCell="A140">
      <selection activeCell="C152" sqref="C152"/>
    </sheetView>
  </sheetViews>
  <sheetFormatPr defaultColWidth="9.125" defaultRowHeight="5.25" customHeight="1"/>
  <cols>
    <col min="1" max="1" width="21.125" style="1" customWidth="1"/>
    <col min="2" max="2" width="98.00390625" style="1" customWidth="1"/>
    <col min="3" max="3" width="12.00390625" style="2" customWidth="1"/>
    <col min="4" max="4" width="11.375" style="2" hidden="1" customWidth="1"/>
    <col min="5" max="5" width="11.125" style="64" hidden="1" customWidth="1"/>
    <col min="6" max="6" width="11.125" style="64" customWidth="1"/>
    <col min="7" max="16384" width="9.125" style="2" customWidth="1"/>
  </cols>
  <sheetData>
    <row r="1" spans="1:6" s="38" customFormat="1" ht="14.25" customHeight="1">
      <c r="A1" s="3"/>
      <c r="B1" s="82" t="s">
        <v>172</v>
      </c>
      <c r="C1" s="83"/>
      <c r="E1" s="64"/>
      <c r="F1" s="64"/>
    </row>
    <row r="2" spans="1:6" s="38" customFormat="1" ht="14.25" customHeight="1">
      <c r="A2" s="3"/>
      <c r="B2" s="82" t="s">
        <v>166</v>
      </c>
      <c r="C2" s="83"/>
      <c r="E2" s="64"/>
      <c r="F2" s="64"/>
    </row>
    <row r="3" spans="1:6" s="38" customFormat="1" ht="14.25" customHeight="1">
      <c r="A3" s="3"/>
      <c r="B3" s="82" t="s">
        <v>167</v>
      </c>
      <c r="C3" s="83"/>
      <c r="E3" s="64"/>
      <c r="F3" s="64"/>
    </row>
    <row r="4" spans="1:6" s="38" customFormat="1" ht="14.25" customHeight="1">
      <c r="A4" s="3"/>
      <c r="B4" s="82" t="s">
        <v>168</v>
      </c>
      <c r="C4" s="83"/>
      <c r="E4" s="64"/>
      <c r="F4" s="64"/>
    </row>
    <row r="5" spans="1:6" s="38" customFormat="1" ht="14.25" customHeight="1">
      <c r="A5" s="3"/>
      <c r="B5" s="82" t="s">
        <v>169</v>
      </c>
      <c r="C5" s="83"/>
      <c r="E5" s="64"/>
      <c r="F5" s="64"/>
    </row>
    <row r="6" spans="1:6" s="38" customFormat="1" ht="14.25" customHeight="1">
      <c r="A6" s="3"/>
      <c r="B6" s="82" t="s">
        <v>170</v>
      </c>
      <c r="C6" s="83"/>
      <c r="E6" s="64"/>
      <c r="F6" s="64"/>
    </row>
    <row r="7" spans="1:6" s="38" customFormat="1" ht="14.25" customHeight="1">
      <c r="A7" s="3"/>
      <c r="B7" s="82" t="s">
        <v>171</v>
      </c>
      <c r="C7" s="83"/>
      <c r="E7" s="64"/>
      <c r="F7" s="64"/>
    </row>
    <row r="8" spans="1:6" s="38" customFormat="1" ht="14.25" customHeight="1">
      <c r="A8" s="3"/>
      <c r="B8" s="82" t="s">
        <v>226</v>
      </c>
      <c r="C8" s="83"/>
      <c r="E8" s="64"/>
      <c r="F8" s="64"/>
    </row>
    <row r="9" ht="15" customHeight="1"/>
    <row r="10" spans="2:3" ht="67.5" customHeight="1">
      <c r="B10" s="82" t="s">
        <v>173</v>
      </c>
      <c r="C10" s="83"/>
    </row>
    <row r="11" spans="2:3" ht="16.5" customHeight="1">
      <c r="B11" s="84"/>
      <c r="C11" s="84"/>
    </row>
    <row r="12" spans="2:3" ht="16.5" customHeight="1">
      <c r="B12" s="3"/>
      <c r="C12" s="3"/>
    </row>
    <row r="13" spans="1:6" s="4" customFormat="1" ht="18" customHeight="1">
      <c r="A13" s="85" t="s">
        <v>77</v>
      </c>
      <c r="B13" s="85"/>
      <c r="C13" s="85"/>
      <c r="E13" s="65"/>
      <c r="F13" s="65"/>
    </row>
    <row r="14" spans="1:6" s="4" customFormat="1" ht="14.25" customHeight="1">
      <c r="A14" s="60"/>
      <c r="B14" s="60"/>
      <c r="C14" s="60"/>
      <c r="E14" s="65"/>
      <c r="F14" s="65"/>
    </row>
    <row r="15" spans="1:3" ht="13.5" customHeight="1">
      <c r="A15" s="5"/>
      <c r="B15" s="5"/>
      <c r="C15" s="38" t="s">
        <v>66</v>
      </c>
    </row>
    <row r="16" spans="1:6" s="63" customFormat="1" ht="42.75" customHeight="1">
      <c r="A16" s="41" t="s">
        <v>6</v>
      </c>
      <c r="B16" s="41" t="s">
        <v>65</v>
      </c>
      <c r="C16" s="62" t="s">
        <v>67</v>
      </c>
      <c r="D16" s="62" t="s">
        <v>223</v>
      </c>
      <c r="E16" s="41" t="s">
        <v>182</v>
      </c>
      <c r="F16" s="66"/>
    </row>
    <row r="17" spans="1:6" s="8" customFormat="1" ht="23.25" customHeight="1">
      <c r="A17" s="16" t="s">
        <v>7</v>
      </c>
      <c r="B17" s="28" t="s">
        <v>8</v>
      </c>
      <c r="C17" s="37">
        <f>C18+C24+C26+C31+C34+C37+C38+C50+C52+C65+C70+C71</f>
        <v>2862295</v>
      </c>
      <c r="D17" s="37">
        <f>D18+D24+D26+D31+D34+D37+D38+D50+D52+D65+D70+D71</f>
        <v>2862295</v>
      </c>
      <c r="E17" s="75">
        <f>C17-D17</f>
        <v>0</v>
      </c>
      <c r="F17" s="67"/>
    </row>
    <row r="18" spans="1:6" s="8" customFormat="1" ht="21.75" customHeight="1">
      <c r="A18" s="16" t="s">
        <v>9</v>
      </c>
      <c r="B18" s="17" t="s">
        <v>10</v>
      </c>
      <c r="C18" s="37">
        <f>C19</f>
        <v>1483500</v>
      </c>
      <c r="D18" s="37">
        <f>D19</f>
        <v>1483500</v>
      </c>
      <c r="E18" s="75">
        <f aca="true" t="shared" si="0" ref="E18:E84">C18-D18</f>
        <v>0</v>
      </c>
      <c r="F18" s="67"/>
    </row>
    <row r="19" spans="1:6" s="11" customFormat="1" ht="21" customHeight="1">
      <c r="A19" s="9" t="s">
        <v>11</v>
      </c>
      <c r="B19" s="10" t="s">
        <v>12</v>
      </c>
      <c r="C19" s="79">
        <f>SUM(C20:C23)</f>
        <v>1483500</v>
      </c>
      <c r="D19" s="52">
        <f>SUM(D20:D23)</f>
        <v>1483500</v>
      </c>
      <c r="E19" s="76">
        <f t="shared" si="0"/>
        <v>0</v>
      </c>
      <c r="F19" s="68"/>
    </row>
    <row r="20" spans="1:6" s="31" customFormat="1" ht="45" customHeight="1">
      <c r="A20" s="12" t="s">
        <v>54</v>
      </c>
      <c r="B20" s="30" t="s">
        <v>59</v>
      </c>
      <c r="C20" s="35">
        <v>1444000</v>
      </c>
      <c r="D20" s="57">
        <v>1444000</v>
      </c>
      <c r="E20" s="76">
        <f t="shared" si="0"/>
        <v>0</v>
      </c>
      <c r="F20" s="69"/>
    </row>
    <row r="21" spans="1:6" s="31" customFormat="1" ht="56.25" customHeight="1">
      <c r="A21" s="12" t="s">
        <v>56</v>
      </c>
      <c r="B21" s="30" t="s">
        <v>55</v>
      </c>
      <c r="C21" s="35">
        <v>5500</v>
      </c>
      <c r="D21" s="57">
        <v>5500</v>
      </c>
      <c r="E21" s="76">
        <f t="shared" si="0"/>
        <v>0</v>
      </c>
      <c r="F21" s="69"/>
    </row>
    <row r="22" spans="1:6" s="31" customFormat="1" ht="31.5" customHeight="1">
      <c r="A22" s="12" t="s">
        <v>57</v>
      </c>
      <c r="B22" s="30" t="s">
        <v>64</v>
      </c>
      <c r="C22" s="35">
        <v>17000</v>
      </c>
      <c r="D22" s="57">
        <v>17000</v>
      </c>
      <c r="E22" s="76">
        <f t="shared" si="0"/>
        <v>0</v>
      </c>
      <c r="F22" s="69"/>
    </row>
    <row r="23" spans="1:6" s="31" customFormat="1" ht="46.5" customHeight="1">
      <c r="A23" s="12" t="s">
        <v>58</v>
      </c>
      <c r="B23" s="30" t="s">
        <v>60</v>
      </c>
      <c r="C23" s="35">
        <v>17000</v>
      </c>
      <c r="D23" s="57">
        <v>17000</v>
      </c>
      <c r="E23" s="76">
        <f t="shared" si="0"/>
        <v>0</v>
      </c>
      <c r="F23" s="69"/>
    </row>
    <row r="24" spans="1:6" s="8" customFormat="1" ht="23.25" customHeight="1">
      <c r="A24" s="22" t="s">
        <v>52</v>
      </c>
      <c r="B24" s="27" t="s">
        <v>53</v>
      </c>
      <c r="C24" s="37">
        <f>C25</f>
        <v>65900</v>
      </c>
      <c r="D24" s="37">
        <f>D25</f>
        <v>65900</v>
      </c>
      <c r="E24" s="75">
        <f t="shared" si="0"/>
        <v>0</v>
      </c>
      <c r="F24" s="67"/>
    </row>
    <row r="25" spans="1:6" s="11" customFormat="1" ht="22.5" customHeight="1">
      <c r="A25" s="9" t="s">
        <v>61</v>
      </c>
      <c r="B25" s="10" t="s">
        <v>62</v>
      </c>
      <c r="C25" s="36">
        <v>65900</v>
      </c>
      <c r="D25" s="52">
        <v>65900</v>
      </c>
      <c r="E25" s="76">
        <f t="shared" si="0"/>
        <v>0</v>
      </c>
      <c r="F25" s="68"/>
    </row>
    <row r="26" spans="1:6" s="8" customFormat="1" ht="20.25" customHeight="1">
      <c r="A26" s="16" t="s">
        <v>13</v>
      </c>
      <c r="B26" s="17" t="s">
        <v>14</v>
      </c>
      <c r="C26" s="37">
        <f>C27+C28+C29+C30</f>
        <v>190600</v>
      </c>
      <c r="D26" s="37">
        <f>D27+D28+D29+D30</f>
        <v>190600</v>
      </c>
      <c r="E26" s="75">
        <f t="shared" si="0"/>
        <v>0</v>
      </c>
      <c r="F26" s="67"/>
    </row>
    <row r="27" spans="1:6" s="11" customFormat="1" ht="22.5" customHeight="1">
      <c r="A27" s="9" t="s">
        <v>15</v>
      </c>
      <c r="B27" s="10" t="s">
        <v>16</v>
      </c>
      <c r="C27" s="36">
        <v>97000</v>
      </c>
      <c r="D27" s="36">
        <v>97000</v>
      </c>
      <c r="E27" s="76">
        <f t="shared" si="0"/>
        <v>0</v>
      </c>
      <c r="F27" s="68"/>
    </row>
    <row r="28" spans="1:6" s="11" customFormat="1" ht="22.5" customHeight="1">
      <c r="A28" s="9" t="s">
        <v>17</v>
      </c>
      <c r="B28" s="10" t="s">
        <v>18</v>
      </c>
      <c r="C28" s="36">
        <v>74800</v>
      </c>
      <c r="D28" s="52">
        <v>74800</v>
      </c>
      <c r="E28" s="76">
        <f t="shared" si="0"/>
        <v>0</v>
      </c>
      <c r="F28" s="68"/>
    </row>
    <row r="29" spans="1:6" s="11" customFormat="1" ht="22.5" customHeight="1">
      <c r="A29" s="9" t="s">
        <v>19</v>
      </c>
      <c r="B29" s="10" t="s">
        <v>20</v>
      </c>
      <c r="C29" s="36">
        <v>2800</v>
      </c>
      <c r="D29" s="52">
        <v>2800</v>
      </c>
      <c r="E29" s="76">
        <f t="shared" si="0"/>
        <v>0</v>
      </c>
      <c r="F29" s="68"/>
    </row>
    <row r="30" spans="1:6" s="11" customFormat="1" ht="22.5" customHeight="1">
      <c r="A30" s="9" t="s">
        <v>21</v>
      </c>
      <c r="B30" s="10" t="s">
        <v>22</v>
      </c>
      <c r="C30" s="36">
        <v>16000</v>
      </c>
      <c r="D30" s="36">
        <v>16000</v>
      </c>
      <c r="E30" s="76">
        <f t="shared" si="0"/>
        <v>0</v>
      </c>
      <c r="F30" s="68"/>
    </row>
    <row r="31" spans="1:6" s="8" customFormat="1" ht="22.5" customHeight="1">
      <c r="A31" s="16" t="s">
        <v>78</v>
      </c>
      <c r="B31" s="17" t="s">
        <v>79</v>
      </c>
      <c r="C31" s="37">
        <f>SUM(C32:C33)</f>
        <v>775600</v>
      </c>
      <c r="D31" s="37">
        <f>SUM(D32:D33)</f>
        <v>775600</v>
      </c>
      <c r="E31" s="75">
        <f t="shared" si="0"/>
        <v>0</v>
      </c>
      <c r="F31" s="67"/>
    </row>
    <row r="32" spans="1:6" s="11" customFormat="1" ht="21" customHeight="1">
      <c r="A32" s="9" t="s">
        <v>80</v>
      </c>
      <c r="B32" s="10" t="s">
        <v>81</v>
      </c>
      <c r="C32" s="36">
        <v>36900</v>
      </c>
      <c r="D32" s="36">
        <v>36900</v>
      </c>
      <c r="E32" s="76">
        <f t="shared" si="0"/>
        <v>0</v>
      </c>
      <c r="F32" s="68"/>
    </row>
    <row r="33" spans="1:6" s="11" customFormat="1" ht="21" customHeight="1">
      <c r="A33" s="9" t="s">
        <v>82</v>
      </c>
      <c r="B33" s="10" t="s">
        <v>83</v>
      </c>
      <c r="C33" s="36">
        <v>738700</v>
      </c>
      <c r="D33" s="36">
        <v>738700</v>
      </c>
      <c r="E33" s="76">
        <f t="shared" si="0"/>
        <v>0</v>
      </c>
      <c r="F33" s="68"/>
    </row>
    <row r="34" spans="1:6" s="8" customFormat="1" ht="21" customHeight="1">
      <c r="A34" s="16" t="s">
        <v>23</v>
      </c>
      <c r="B34" s="17" t="s">
        <v>24</v>
      </c>
      <c r="C34" s="37">
        <f>C35+C36</f>
        <v>14005</v>
      </c>
      <c r="D34" s="53">
        <f>D35+D36</f>
        <v>14005</v>
      </c>
      <c r="E34" s="75">
        <f t="shared" si="0"/>
        <v>0</v>
      </c>
      <c r="F34" s="67"/>
    </row>
    <row r="35" spans="1:6" s="11" customFormat="1" ht="30.75" customHeight="1" hidden="1">
      <c r="A35" s="9" t="s">
        <v>25</v>
      </c>
      <c r="B35" s="19" t="s">
        <v>63</v>
      </c>
      <c r="C35" s="36">
        <v>14000</v>
      </c>
      <c r="D35" s="52">
        <v>14000</v>
      </c>
      <c r="E35" s="76">
        <f t="shared" si="0"/>
        <v>0</v>
      </c>
      <c r="F35" s="68"/>
    </row>
    <row r="36" spans="1:6" s="11" customFormat="1" ht="21.75" customHeight="1" hidden="1">
      <c r="A36" s="9" t="s">
        <v>26</v>
      </c>
      <c r="B36" s="19" t="s">
        <v>27</v>
      </c>
      <c r="C36" s="36">
        <v>5</v>
      </c>
      <c r="D36" s="52">
        <v>5</v>
      </c>
      <c r="E36" s="76">
        <f t="shared" si="0"/>
        <v>0</v>
      </c>
      <c r="F36" s="68"/>
    </row>
    <row r="37" spans="1:6" s="8" customFormat="1" ht="24" customHeight="1" hidden="1">
      <c r="A37" s="6" t="s">
        <v>28</v>
      </c>
      <c r="B37" s="7" t="s">
        <v>29</v>
      </c>
      <c r="C37" s="37"/>
      <c r="D37" s="53"/>
      <c r="E37" s="76">
        <f t="shared" si="0"/>
        <v>0</v>
      </c>
      <c r="F37" s="67"/>
    </row>
    <row r="38" spans="1:6" s="8" customFormat="1" ht="29.25" customHeight="1">
      <c r="A38" s="16" t="s">
        <v>30</v>
      </c>
      <c r="B38" s="17" t="s">
        <v>31</v>
      </c>
      <c r="C38" s="37">
        <f>C39+C40+C46+C47</f>
        <v>137796.7</v>
      </c>
      <c r="D38" s="37">
        <f>D39+D40+D46+D47</f>
        <v>137796.7</v>
      </c>
      <c r="E38" s="75">
        <f t="shared" si="0"/>
        <v>0</v>
      </c>
      <c r="F38" s="67"/>
    </row>
    <row r="39" spans="1:6" s="11" customFormat="1" ht="21" customHeight="1" hidden="1">
      <c r="A39" s="9" t="s">
        <v>32</v>
      </c>
      <c r="B39" s="10" t="s">
        <v>33</v>
      </c>
      <c r="C39" s="36">
        <v>0</v>
      </c>
      <c r="D39" s="36">
        <v>0</v>
      </c>
      <c r="E39" s="76">
        <f t="shared" si="0"/>
        <v>0</v>
      </c>
      <c r="F39" s="68"/>
    </row>
    <row r="40" spans="1:6" s="11" customFormat="1" ht="44.25" customHeight="1">
      <c r="A40" s="18" t="s">
        <v>34</v>
      </c>
      <c r="B40" s="42" t="s">
        <v>5</v>
      </c>
      <c r="C40" s="36">
        <f>SUM(C41:C45)</f>
        <v>132946.7</v>
      </c>
      <c r="D40" s="36">
        <f>SUM(D41:D45)</f>
        <v>132946.7</v>
      </c>
      <c r="E40" s="76">
        <f t="shared" si="0"/>
        <v>0</v>
      </c>
      <c r="F40" s="68"/>
    </row>
    <row r="41" spans="1:6" s="11" customFormat="1" ht="44.25" customHeight="1">
      <c r="A41" s="18" t="s">
        <v>84</v>
      </c>
      <c r="B41" s="55" t="s">
        <v>85</v>
      </c>
      <c r="C41" s="36">
        <v>128610</v>
      </c>
      <c r="D41" s="52">
        <v>128610</v>
      </c>
      <c r="E41" s="76">
        <f t="shared" si="0"/>
        <v>0</v>
      </c>
      <c r="F41" s="68"/>
    </row>
    <row r="42" spans="1:6" s="11" customFormat="1" ht="40.5" customHeight="1" hidden="1">
      <c r="A42" s="9" t="s">
        <v>86</v>
      </c>
      <c r="B42" s="56" t="s">
        <v>87</v>
      </c>
      <c r="C42" s="36">
        <v>0</v>
      </c>
      <c r="D42" s="52">
        <v>0</v>
      </c>
      <c r="E42" s="76">
        <f t="shared" si="0"/>
        <v>0</v>
      </c>
      <c r="F42" s="68"/>
    </row>
    <row r="43" spans="1:6" s="11" customFormat="1" ht="33.75" customHeight="1">
      <c r="A43" s="9" t="s">
        <v>89</v>
      </c>
      <c r="B43" s="56" t="s">
        <v>88</v>
      </c>
      <c r="C43" s="36">
        <v>534.3</v>
      </c>
      <c r="D43" s="52">
        <v>534.3</v>
      </c>
      <c r="E43" s="76">
        <f t="shared" si="0"/>
        <v>0</v>
      </c>
      <c r="F43" s="68"/>
    </row>
    <row r="44" spans="1:6" s="11" customFormat="1" ht="24" customHeight="1">
      <c r="A44" s="23" t="s">
        <v>90</v>
      </c>
      <c r="B44" s="56" t="s">
        <v>91</v>
      </c>
      <c r="C44" s="36">
        <v>3802.4</v>
      </c>
      <c r="D44" s="52">
        <v>3802.4</v>
      </c>
      <c r="E44" s="76">
        <f t="shared" si="0"/>
        <v>0</v>
      </c>
      <c r="F44" s="68"/>
    </row>
    <row r="45" spans="1:6" s="11" customFormat="1" ht="52.5" customHeight="1" hidden="1">
      <c r="A45" s="23" t="s">
        <v>210</v>
      </c>
      <c r="B45" s="56" t="s">
        <v>209</v>
      </c>
      <c r="C45" s="36"/>
      <c r="D45" s="52"/>
      <c r="E45" s="76">
        <f t="shared" si="0"/>
        <v>0</v>
      </c>
      <c r="F45" s="68"/>
    </row>
    <row r="46" spans="1:6" s="11" customFormat="1" ht="33.75" customHeight="1" hidden="1">
      <c r="A46" s="9" t="s">
        <v>92</v>
      </c>
      <c r="B46" s="10" t="s">
        <v>93</v>
      </c>
      <c r="C46" s="36">
        <v>0</v>
      </c>
      <c r="D46" s="36">
        <v>0</v>
      </c>
      <c r="E46" s="76">
        <f t="shared" si="0"/>
        <v>0</v>
      </c>
      <c r="F46" s="68"/>
    </row>
    <row r="47" spans="1:6" s="11" customFormat="1" ht="43.5" customHeight="1">
      <c r="A47" s="9" t="s">
        <v>94</v>
      </c>
      <c r="B47" s="10" t="s">
        <v>95</v>
      </c>
      <c r="C47" s="36">
        <f>C48+C49</f>
        <v>4850</v>
      </c>
      <c r="D47" s="52">
        <f>D48+D49</f>
        <v>4850</v>
      </c>
      <c r="E47" s="76">
        <f t="shared" si="0"/>
        <v>0</v>
      </c>
      <c r="F47" s="68"/>
    </row>
    <row r="48" spans="1:6" s="31" customFormat="1" ht="25.5" customHeight="1">
      <c r="A48" s="12" t="s">
        <v>94</v>
      </c>
      <c r="B48" s="30" t="s">
        <v>120</v>
      </c>
      <c r="C48" s="35">
        <v>4850</v>
      </c>
      <c r="D48" s="57">
        <v>4850</v>
      </c>
      <c r="E48" s="76">
        <f t="shared" si="0"/>
        <v>0</v>
      </c>
      <c r="F48" s="69"/>
    </row>
    <row r="49" spans="1:6" s="31" customFormat="1" ht="54.75" customHeight="1" hidden="1">
      <c r="A49" s="12" t="s">
        <v>94</v>
      </c>
      <c r="B49" s="30" t="s">
        <v>95</v>
      </c>
      <c r="C49" s="35"/>
      <c r="D49" s="57"/>
      <c r="E49" s="76">
        <f t="shared" si="0"/>
        <v>0</v>
      </c>
      <c r="F49" s="69"/>
    </row>
    <row r="50" spans="1:6" s="8" customFormat="1" ht="21.75" customHeight="1">
      <c r="A50" s="16" t="s">
        <v>35</v>
      </c>
      <c r="B50" s="17" t="s">
        <v>36</v>
      </c>
      <c r="C50" s="37">
        <f>C51</f>
        <v>3000</v>
      </c>
      <c r="D50" s="37">
        <f>D51</f>
        <v>3000</v>
      </c>
      <c r="E50" s="75">
        <f t="shared" si="0"/>
        <v>0</v>
      </c>
      <c r="F50" s="67"/>
    </row>
    <row r="51" spans="1:6" s="11" customFormat="1" ht="20.25" customHeight="1">
      <c r="A51" s="9" t="s">
        <v>37</v>
      </c>
      <c r="B51" s="10" t="s">
        <v>38</v>
      </c>
      <c r="C51" s="36">
        <v>3000</v>
      </c>
      <c r="D51" s="52">
        <v>3000</v>
      </c>
      <c r="E51" s="76">
        <f t="shared" si="0"/>
        <v>0</v>
      </c>
      <c r="F51" s="68"/>
    </row>
    <row r="52" spans="1:6" s="8" customFormat="1" ht="24.75" customHeight="1">
      <c r="A52" s="16" t="s">
        <v>39</v>
      </c>
      <c r="B52" s="17" t="s">
        <v>40</v>
      </c>
      <c r="C52" s="37">
        <f>C53+C57+C60+C63</f>
        <v>118154.9</v>
      </c>
      <c r="D52" s="37">
        <f>D53+D57+D60+D63</f>
        <v>118154.9</v>
      </c>
      <c r="E52" s="75">
        <f t="shared" si="0"/>
        <v>0</v>
      </c>
      <c r="F52" s="67"/>
    </row>
    <row r="53" spans="1:6" s="8" customFormat="1" ht="24" customHeight="1" hidden="1">
      <c r="A53" s="32" t="s">
        <v>96</v>
      </c>
      <c r="B53" s="33" t="s">
        <v>97</v>
      </c>
      <c r="C53" s="36">
        <f>SUM(C54:C56)</f>
        <v>1328.3</v>
      </c>
      <c r="D53" s="36">
        <f>SUM(D54:D56)</f>
        <v>1328.3</v>
      </c>
      <c r="E53" s="76">
        <f t="shared" si="0"/>
        <v>0</v>
      </c>
      <c r="F53" s="67"/>
    </row>
    <row r="54" spans="1:6" s="13" customFormat="1" ht="20.25" customHeight="1" hidden="1">
      <c r="A54" s="12" t="s">
        <v>96</v>
      </c>
      <c r="B54" s="30" t="s">
        <v>153</v>
      </c>
      <c r="C54" s="35">
        <v>536.4</v>
      </c>
      <c r="D54" s="57">
        <v>536.4</v>
      </c>
      <c r="E54" s="77">
        <f t="shared" si="0"/>
        <v>0</v>
      </c>
      <c r="F54" s="70"/>
    </row>
    <row r="55" spans="1:6" s="13" customFormat="1" ht="20.25" customHeight="1" hidden="1">
      <c r="A55" s="12" t="s">
        <v>96</v>
      </c>
      <c r="B55" s="30" t="s">
        <v>211</v>
      </c>
      <c r="C55" s="35">
        <v>0</v>
      </c>
      <c r="D55" s="35">
        <v>0</v>
      </c>
      <c r="E55" s="77">
        <f t="shared" si="0"/>
        <v>0</v>
      </c>
      <c r="F55" s="70"/>
    </row>
    <row r="56" spans="1:6" s="13" customFormat="1" ht="20.25" customHeight="1" hidden="1">
      <c r="A56" s="12" t="s">
        <v>96</v>
      </c>
      <c r="B56" s="30" t="s">
        <v>162</v>
      </c>
      <c r="C56" s="35">
        <v>791.9</v>
      </c>
      <c r="D56" s="57">
        <v>791.9</v>
      </c>
      <c r="E56" s="77">
        <f t="shared" si="0"/>
        <v>0</v>
      </c>
      <c r="F56" s="70"/>
    </row>
    <row r="57" spans="1:6" s="8" customFormat="1" ht="23.25" customHeight="1" hidden="1">
      <c r="A57" s="32" t="s">
        <v>99</v>
      </c>
      <c r="B57" s="34" t="s">
        <v>98</v>
      </c>
      <c r="C57" s="36">
        <f>SUM(C58:C59)</f>
        <v>6929.4</v>
      </c>
      <c r="D57" s="36">
        <f>SUM(D58:D59)</f>
        <v>6929.4</v>
      </c>
      <c r="E57" s="76">
        <f t="shared" si="0"/>
        <v>0</v>
      </c>
      <c r="F57" s="67"/>
    </row>
    <row r="58" spans="1:6" s="8" customFormat="1" ht="20.25" customHeight="1" hidden="1">
      <c r="A58" s="12" t="s">
        <v>99</v>
      </c>
      <c r="B58" s="26" t="s">
        <v>154</v>
      </c>
      <c r="C58" s="79">
        <v>2600</v>
      </c>
      <c r="D58" s="54">
        <v>2600</v>
      </c>
      <c r="E58" s="76">
        <f t="shared" si="0"/>
        <v>0</v>
      </c>
      <c r="F58" s="67"/>
    </row>
    <row r="59" spans="1:6" s="8" customFormat="1" ht="20.25" customHeight="1" hidden="1">
      <c r="A59" s="12" t="s">
        <v>99</v>
      </c>
      <c r="B59" s="26" t="s">
        <v>155</v>
      </c>
      <c r="C59" s="79">
        <v>4329.4</v>
      </c>
      <c r="D59" s="54">
        <v>4329.4</v>
      </c>
      <c r="E59" s="76">
        <f t="shared" si="0"/>
        <v>0</v>
      </c>
      <c r="F59" s="67"/>
    </row>
    <row r="60" spans="1:6" s="8" customFormat="1" ht="22.5" customHeight="1" hidden="1">
      <c r="A60" s="32" t="s">
        <v>100</v>
      </c>
      <c r="B60" s="34" t="s">
        <v>159</v>
      </c>
      <c r="C60" s="36">
        <f>C61+C62</f>
        <v>1167.9</v>
      </c>
      <c r="D60" s="36">
        <f>D61+D62</f>
        <v>1167.9</v>
      </c>
      <c r="E60" s="76">
        <f t="shared" si="0"/>
        <v>0</v>
      </c>
      <c r="F60" s="67"/>
    </row>
    <row r="61" spans="1:6" s="13" customFormat="1" ht="21" customHeight="1" hidden="1">
      <c r="A61" s="12" t="s">
        <v>100</v>
      </c>
      <c r="B61" s="26" t="s">
        <v>103</v>
      </c>
      <c r="C61" s="79">
        <v>562</v>
      </c>
      <c r="D61" s="54">
        <v>562</v>
      </c>
      <c r="E61" s="76">
        <f t="shared" si="0"/>
        <v>0</v>
      </c>
      <c r="F61" s="70"/>
    </row>
    <row r="62" spans="1:6" s="13" customFormat="1" ht="33" customHeight="1" hidden="1">
      <c r="A62" s="12" t="s">
        <v>100</v>
      </c>
      <c r="B62" s="26" t="s">
        <v>163</v>
      </c>
      <c r="C62" s="79">
        <v>605.9</v>
      </c>
      <c r="D62" s="54">
        <v>605.9</v>
      </c>
      <c r="E62" s="76">
        <f t="shared" si="0"/>
        <v>0</v>
      </c>
      <c r="F62" s="70"/>
    </row>
    <row r="63" spans="1:6" s="8" customFormat="1" ht="21.75" customHeight="1" hidden="1">
      <c r="A63" s="32" t="s">
        <v>101</v>
      </c>
      <c r="B63" s="34" t="s">
        <v>160</v>
      </c>
      <c r="C63" s="36">
        <f>C64</f>
        <v>108729.3</v>
      </c>
      <c r="D63" s="36">
        <f>D64</f>
        <v>108729.3</v>
      </c>
      <c r="E63" s="76">
        <f t="shared" si="0"/>
        <v>0</v>
      </c>
      <c r="F63" s="67"/>
    </row>
    <row r="64" spans="1:6" s="13" customFormat="1" ht="21" customHeight="1" hidden="1">
      <c r="A64" s="12" t="s">
        <v>101</v>
      </c>
      <c r="B64" s="26" t="s">
        <v>102</v>
      </c>
      <c r="C64" s="79">
        <v>108729.3</v>
      </c>
      <c r="D64" s="54">
        <v>108729.3</v>
      </c>
      <c r="E64" s="76">
        <f t="shared" si="0"/>
        <v>0</v>
      </c>
      <c r="F64" s="70"/>
    </row>
    <row r="65" spans="1:6" s="8" customFormat="1" ht="21" customHeight="1">
      <c r="A65" s="16" t="s">
        <v>41</v>
      </c>
      <c r="B65" s="17" t="s">
        <v>42</v>
      </c>
      <c r="C65" s="37">
        <f>C66+C67+C68+C69</f>
        <v>59081.9</v>
      </c>
      <c r="D65" s="37">
        <f>D66+D67+D68+D69</f>
        <v>59081.9</v>
      </c>
      <c r="E65" s="75">
        <f t="shared" si="0"/>
        <v>0</v>
      </c>
      <c r="F65" s="67"/>
    </row>
    <row r="66" spans="1:6" s="11" customFormat="1" ht="21.75" customHeight="1" hidden="1">
      <c r="A66" s="9" t="s">
        <v>105</v>
      </c>
      <c r="B66" s="25" t="s">
        <v>104</v>
      </c>
      <c r="C66" s="36">
        <v>0</v>
      </c>
      <c r="D66" s="52">
        <v>0</v>
      </c>
      <c r="E66" s="76">
        <f t="shared" si="0"/>
        <v>0</v>
      </c>
      <c r="F66" s="68"/>
    </row>
    <row r="67" spans="1:6" s="11" customFormat="1" ht="42.75" customHeight="1">
      <c r="A67" s="9" t="s">
        <v>106</v>
      </c>
      <c r="B67" s="25" t="s">
        <v>107</v>
      </c>
      <c r="C67" s="36">
        <v>36081.9</v>
      </c>
      <c r="D67" s="52">
        <v>36081.9</v>
      </c>
      <c r="E67" s="76">
        <f t="shared" si="0"/>
        <v>0</v>
      </c>
      <c r="F67" s="68"/>
    </row>
    <row r="68" spans="1:6" s="11" customFormat="1" ht="31.5" customHeight="1">
      <c r="A68" s="9" t="s">
        <v>109</v>
      </c>
      <c r="B68" s="10" t="s">
        <v>108</v>
      </c>
      <c r="C68" s="36">
        <v>10000</v>
      </c>
      <c r="D68" s="52">
        <v>10000</v>
      </c>
      <c r="E68" s="76">
        <f t="shared" si="0"/>
        <v>0</v>
      </c>
      <c r="F68" s="68"/>
    </row>
    <row r="69" spans="1:6" s="11" customFormat="1" ht="42.75" customHeight="1">
      <c r="A69" s="9" t="s">
        <v>111</v>
      </c>
      <c r="B69" s="10" t="s">
        <v>110</v>
      </c>
      <c r="C69" s="36">
        <v>13000</v>
      </c>
      <c r="D69" s="52">
        <v>13000</v>
      </c>
      <c r="E69" s="76">
        <f t="shared" si="0"/>
        <v>0</v>
      </c>
      <c r="F69" s="68"/>
    </row>
    <row r="70" spans="1:6" s="8" customFormat="1" ht="21" customHeight="1">
      <c r="A70" s="16" t="s">
        <v>43</v>
      </c>
      <c r="B70" s="17" t="s">
        <v>44</v>
      </c>
      <c r="C70" s="37">
        <v>11000</v>
      </c>
      <c r="D70" s="37">
        <v>11000</v>
      </c>
      <c r="E70" s="75">
        <f t="shared" si="0"/>
        <v>0</v>
      </c>
      <c r="F70" s="67"/>
    </row>
    <row r="71" spans="1:6" s="8" customFormat="1" ht="21" customHeight="1">
      <c r="A71" s="16" t="s">
        <v>45</v>
      </c>
      <c r="B71" s="17" t="s">
        <v>46</v>
      </c>
      <c r="C71" s="37">
        <f>C72+C73</f>
        <v>3656.5</v>
      </c>
      <c r="D71" s="37">
        <f>D72+D73</f>
        <v>3656.5</v>
      </c>
      <c r="E71" s="75">
        <f t="shared" si="0"/>
        <v>0</v>
      </c>
      <c r="F71" s="67"/>
    </row>
    <row r="72" spans="1:6" s="11" customFormat="1" ht="21.75" customHeight="1" hidden="1">
      <c r="A72" s="9" t="s">
        <v>112</v>
      </c>
      <c r="B72" s="10" t="s">
        <v>113</v>
      </c>
      <c r="C72" s="36"/>
      <c r="D72" s="52"/>
      <c r="E72" s="76">
        <f t="shared" si="0"/>
        <v>0</v>
      </c>
      <c r="F72" s="68"/>
    </row>
    <row r="73" spans="1:6" s="11" customFormat="1" ht="21.75" customHeight="1" hidden="1">
      <c r="A73" s="9" t="s">
        <v>114</v>
      </c>
      <c r="B73" s="19" t="s">
        <v>115</v>
      </c>
      <c r="C73" s="36">
        <f>SUM(C74:C77)</f>
        <v>3656.5</v>
      </c>
      <c r="D73" s="52">
        <f>SUM(D74:D77)</f>
        <v>3656.5</v>
      </c>
      <c r="E73" s="76">
        <f t="shared" si="0"/>
        <v>0</v>
      </c>
      <c r="F73" s="68"/>
    </row>
    <row r="74" spans="1:6" s="31" customFormat="1" ht="21.75" customHeight="1" hidden="1">
      <c r="A74" s="12" t="s">
        <v>114</v>
      </c>
      <c r="B74" s="30" t="s">
        <v>216</v>
      </c>
      <c r="C74" s="35"/>
      <c r="D74" s="57"/>
      <c r="E74" s="77"/>
      <c r="F74" s="69"/>
    </row>
    <row r="75" spans="1:6" s="31" customFormat="1" ht="21.75" customHeight="1" hidden="1">
      <c r="A75" s="12" t="s">
        <v>217</v>
      </c>
      <c r="B75" s="30" t="s">
        <v>117</v>
      </c>
      <c r="C75" s="35">
        <v>1171.7</v>
      </c>
      <c r="D75" s="57">
        <v>1171.7</v>
      </c>
      <c r="E75" s="77">
        <f>C75-D75</f>
        <v>0</v>
      </c>
      <c r="F75" s="69"/>
    </row>
    <row r="76" spans="1:6" s="31" customFormat="1" ht="32.25" customHeight="1" hidden="1">
      <c r="A76" s="12" t="s">
        <v>218</v>
      </c>
      <c r="B76" s="30" t="s">
        <v>116</v>
      </c>
      <c r="C76" s="35">
        <v>2484.8</v>
      </c>
      <c r="D76" s="57">
        <v>2484.8</v>
      </c>
      <c r="E76" s="77">
        <f>C76-D76</f>
        <v>0</v>
      </c>
      <c r="F76" s="69"/>
    </row>
    <row r="77" spans="1:6" s="31" customFormat="1" ht="29.25" customHeight="1" hidden="1">
      <c r="A77" s="12" t="s">
        <v>219</v>
      </c>
      <c r="B77" s="30" t="s">
        <v>212</v>
      </c>
      <c r="C77" s="35"/>
      <c r="D77" s="57"/>
      <c r="E77" s="77">
        <f t="shared" si="0"/>
        <v>0</v>
      </c>
      <c r="F77" s="69"/>
    </row>
    <row r="78" spans="1:6" s="8" customFormat="1" ht="22.5" customHeight="1">
      <c r="A78" s="16" t="s">
        <v>47</v>
      </c>
      <c r="B78" s="28" t="s">
        <v>48</v>
      </c>
      <c r="C78" s="37">
        <f>C80+C82+C118+C139+C145+C148+C149</f>
        <v>3469227.00141</v>
      </c>
      <c r="D78" s="37">
        <f>D80+D82+D118+D139+D145+D148+D149</f>
        <v>2905573.2399999998</v>
      </c>
      <c r="E78" s="75">
        <f t="shared" si="0"/>
        <v>563653.7614100003</v>
      </c>
      <c r="F78" s="67"/>
    </row>
    <row r="79" spans="1:6" s="8" customFormat="1" ht="22.5" customHeight="1">
      <c r="A79" s="24" t="s">
        <v>75</v>
      </c>
      <c r="B79" s="28" t="s">
        <v>76</v>
      </c>
      <c r="C79" s="37">
        <f>C80+C82+C118+C139</f>
        <v>3405309.50141</v>
      </c>
      <c r="D79" s="37">
        <f>D80+D82+D118+D139</f>
        <v>2903586.6399999997</v>
      </c>
      <c r="E79" s="75">
        <f t="shared" si="0"/>
        <v>501722.86141000036</v>
      </c>
      <c r="F79" s="67"/>
    </row>
    <row r="80" spans="1:6" s="8" customFormat="1" ht="22.5" customHeight="1">
      <c r="A80" s="24" t="s">
        <v>68</v>
      </c>
      <c r="B80" s="17" t="s">
        <v>69</v>
      </c>
      <c r="C80" s="45">
        <f>C81</f>
        <v>409467.91</v>
      </c>
      <c r="D80" s="45">
        <f>D81</f>
        <v>409467.91</v>
      </c>
      <c r="E80" s="75">
        <f t="shared" si="0"/>
        <v>0</v>
      </c>
      <c r="F80" s="67"/>
    </row>
    <row r="81" spans="1:6" s="14" customFormat="1" ht="22.5" customHeight="1">
      <c r="A81" s="9" t="s">
        <v>119</v>
      </c>
      <c r="B81" s="15" t="s">
        <v>118</v>
      </c>
      <c r="C81" s="39">
        <f>408788+1322-642.09</f>
        <v>409467.91</v>
      </c>
      <c r="D81" s="39">
        <f>408788+1322-642.09</f>
        <v>409467.91</v>
      </c>
      <c r="E81" s="76">
        <f t="shared" si="0"/>
        <v>0</v>
      </c>
      <c r="F81" s="71"/>
    </row>
    <row r="82" spans="1:6" s="8" customFormat="1" ht="22.5" customHeight="1">
      <c r="A82" s="16" t="s">
        <v>70</v>
      </c>
      <c r="B82" s="17" t="s">
        <v>71</v>
      </c>
      <c r="C82" s="37">
        <f>C83+C87+C88+C89+C90+C91+C92+C93</f>
        <v>1137652.59141</v>
      </c>
      <c r="D82" s="37">
        <f>D83+D87+D88+D89+D90+D91+D92+D93</f>
        <v>723528.73</v>
      </c>
      <c r="E82" s="75">
        <f t="shared" si="0"/>
        <v>414123.8614100001</v>
      </c>
      <c r="F82" s="67"/>
    </row>
    <row r="83" spans="1:6" s="14" customFormat="1" ht="22.5" customHeight="1">
      <c r="A83" s="9" t="s">
        <v>146</v>
      </c>
      <c r="B83" s="15" t="s">
        <v>145</v>
      </c>
      <c r="C83" s="39">
        <f>SUM(C84:C86)</f>
        <v>549892.4</v>
      </c>
      <c r="D83" s="39">
        <f>SUM(D84:D86)</f>
        <v>616048.73</v>
      </c>
      <c r="E83" s="76">
        <f t="shared" si="0"/>
        <v>-66156.32999999996</v>
      </c>
      <c r="F83" s="81"/>
    </row>
    <row r="84" spans="1:6" s="13" customFormat="1" ht="42" customHeight="1">
      <c r="A84" s="12" t="s">
        <v>175</v>
      </c>
      <c r="B84" s="78" t="s">
        <v>178</v>
      </c>
      <c r="C84" s="59">
        <v>428091.08</v>
      </c>
      <c r="D84" s="59">
        <v>370526.21</v>
      </c>
      <c r="E84" s="77">
        <f t="shared" si="0"/>
        <v>57564.869999999995</v>
      </c>
      <c r="F84" s="70"/>
    </row>
    <row r="85" spans="1:6" s="13" customFormat="1" ht="42" customHeight="1">
      <c r="A85" s="12" t="s">
        <v>176</v>
      </c>
      <c r="B85" s="78" t="s">
        <v>178</v>
      </c>
      <c r="C85" s="59">
        <v>84345.23</v>
      </c>
      <c r="D85" s="59">
        <v>169449.53</v>
      </c>
      <c r="E85" s="77">
        <f aca="true" t="shared" si="1" ref="E85:E150">C85-D85</f>
        <v>-85104.3</v>
      </c>
      <c r="F85" s="70"/>
    </row>
    <row r="86" spans="1:6" s="13" customFormat="1" ht="42" customHeight="1">
      <c r="A86" s="12" t="s">
        <v>177</v>
      </c>
      <c r="B86" s="78" t="s">
        <v>178</v>
      </c>
      <c r="C86" s="59">
        <v>37456.09</v>
      </c>
      <c r="D86" s="59">
        <v>76072.99</v>
      </c>
      <c r="E86" s="77">
        <f t="shared" si="1"/>
        <v>-38616.90000000001</v>
      </c>
      <c r="F86" s="70"/>
    </row>
    <row r="87" spans="1:6" s="14" customFormat="1" ht="43.5" customHeight="1">
      <c r="A87" s="9" t="s">
        <v>184</v>
      </c>
      <c r="B87" s="15" t="s">
        <v>183</v>
      </c>
      <c r="C87" s="39">
        <v>111873</v>
      </c>
      <c r="D87" s="39"/>
      <c r="E87" s="76">
        <f t="shared" si="1"/>
        <v>111873</v>
      </c>
      <c r="F87" s="71"/>
    </row>
    <row r="88" spans="1:6" s="14" customFormat="1" ht="43.5" customHeight="1">
      <c r="A88" s="9" t="s">
        <v>186</v>
      </c>
      <c r="B88" s="15" t="s">
        <v>185</v>
      </c>
      <c r="C88" s="39">
        <v>239620.73775</v>
      </c>
      <c r="D88" s="39"/>
      <c r="E88" s="76">
        <f t="shared" si="1"/>
        <v>239620.73775</v>
      </c>
      <c r="F88" s="71"/>
    </row>
    <row r="89" spans="1:6" s="14" customFormat="1" ht="32.25" customHeight="1">
      <c r="A89" s="9" t="s">
        <v>189</v>
      </c>
      <c r="B89" s="15" t="s">
        <v>187</v>
      </c>
      <c r="C89" s="39">
        <v>2518.76066</v>
      </c>
      <c r="D89" s="39"/>
      <c r="E89" s="76">
        <f t="shared" si="1"/>
        <v>2518.76066</v>
      </c>
      <c r="F89" s="71"/>
    </row>
    <row r="90" spans="1:6" s="14" customFormat="1" ht="21" customHeight="1">
      <c r="A90" s="9" t="s">
        <v>190</v>
      </c>
      <c r="B90" s="15" t="s">
        <v>188</v>
      </c>
      <c r="C90" s="39">
        <v>6693.1</v>
      </c>
      <c r="D90" s="39"/>
      <c r="E90" s="76">
        <f t="shared" si="1"/>
        <v>6693.1</v>
      </c>
      <c r="F90" s="71"/>
    </row>
    <row r="91" spans="1:6" s="14" customFormat="1" ht="28.5" customHeight="1">
      <c r="A91" s="9" t="s">
        <v>193</v>
      </c>
      <c r="B91" s="15" t="s">
        <v>191</v>
      </c>
      <c r="C91" s="39">
        <v>37788.52</v>
      </c>
      <c r="D91" s="39"/>
      <c r="E91" s="76">
        <f t="shared" si="1"/>
        <v>37788.52</v>
      </c>
      <c r="F91" s="71"/>
    </row>
    <row r="92" spans="1:6" s="14" customFormat="1" ht="21" customHeight="1">
      <c r="A92" s="9" t="s">
        <v>194</v>
      </c>
      <c r="B92" s="15" t="s">
        <v>192</v>
      </c>
      <c r="C92" s="39">
        <v>407.713</v>
      </c>
      <c r="D92" s="39"/>
      <c r="E92" s="76">
        <f t="shared" si="1"/>
        <v>407.713</v>
      </c>
      <c r="F92" s="71"/>
    </row>
    <row r="93" spans="1:6" s="14" customFormat="1" ht="24" customHeight="1">
      <c r="A93" s="9" t="s">
        <v>128</v>
      </c>
      <c r="B93" s="15" t="s">
        <v>127</v>
      </c>
      <c r="C93" s="39">
        <f>SUM(C94:C117)</f>
        <v>188858.36000000002</v>
      </c>
      <c r="D93" s="39">
        <f>SUM(D94:D117)</f>
        <v>107480</v>
      </c>
      <c r="E93" s="76">
        <f t="shared" si="1"/>
        <v>81378.36000000002</v>
      </c>
      <c r="F93" s="71"/>
    </row>
    <row r="94" spans="1:6" s="13" customFormat="1" ht="30" customHeight="1">
      <c r="A94" s="12"/>
      <c r="B94" s="58" t="s">
        <v>129</v>
      </c>
      <c r="C94" s="59">
        <v>974</v>
      </c>
      <c r="D94" s="59">
        <v>974</v>
      </c>
      <c r="E94" s="76">
        <f t="shared" si="1"/>
        <v>0</v>
      </c>
      <c r="F94" s="70"/>
    </row>
    <row r="95" spans="1:6" s="13" customFormat="1" ht="30" customHeight="1">
      <c r="A95" s="12"/>
      <c r="B95" s="58" t="s">
        <v>130</v>
      </c>
      <c r="C95" s="59">
        <v>7640</v>
      </c>
      <c r="D95" s="59">
        <v>7640</v>
      </c>
      <c r="E95" s="76">
        <f t="shared" si="1"/>
        <v>0</v>
      </c>
      <c r="F95" s="70"/>
    </row>
    <row r="96" spans="1:6" s="13" customFormat="1" ht="30" customHeight="1">
      <c r="A96" s="12"/>
      <c r="B96" s="58" t="s">
        <v>181</v>
      </c>
      <c r="C96" s="59">
        <v>70824</v>
      </c>
      <c r="D96" s="59">
        <v>70824</v>
      </c>
      <c r="E96" s="76">
        <f t="shared" si="1"/>
        <v>0</v>
      </c>
      <c r="F96" s="70"/>
    </row>
    <row r="97" spans="1:6" s="13" customFormat="1" ht="30" customHeight="1">
      <c r="A97" s="12"/>
      <c r="B97" s="58" t="s">
        <v>180</v>
      </c>
      <c r="C97" s="59">
        <v>9939</v>
      </c>
      <c r="D97" s="59">
        <v>9939</v>
      </c>
      <c r="E97" s="76">
        <f t="shared" si="1"/>
        <v>0</v>
      </c>
      <c r="F97" s="70"/>
    </row>
    <row r="98" spans="1:6" s="13" customFormat="1" ht="22.5" customHeight="1">
      <c r="A98" s="12"/>
      <c r="B98" s="58" t="s">
        <v>179</v>
      </c>
      <c r="C98" s="59">
        <v>12918</v>
      </c>
      <c r="D98" s="59">
        <v>12918</v>
      </c>
      <c r="E98" s="76">
        <f t="shared" si="1"/>
        <v>0</v>
      </c>
      <c r="F98" s="70"/>
    </row>
    <row r="99" spans="1:6" s="13" customFormat="1" ht="55.5" customHeight="1">
      <c r="A99" s="12"/>
      <c r="B99" s="58" t="s">
        <v>164</v>
      </c>
      <c r="C99" s="59">
        <v>1229</v>
      </c>
      <c r="D99" s="59">
        <v>1229</v>
      </c>
      <c r="E99" s="76">
        <f t="shared" si="1"/>
        <v>0</v>
      </c>
      <c r="F99" s="70"/>
    </row>
    <row r="100" spans="1:6" s="13" customFormat="1" ht="41.25" customHeight="1">
      <c r="A100" s="12"/>
      <c r="B100" s="58" t="s">
        <v>195</v>
      </c>
      <c r="C100" s="59">
        <v>1477</v>
      </c>
      <c r="D100" s="59"/>
      <c r="E100" s="76">
        <f t="shared" si="1"/>
        <v>1477</v>
      </c>
      <c r="F100" s="70"/>
    </row>
    <row r="101" spans="1:6" s="13" customFormat="1" ht="32.25" customHeight="1">
      <c r="A101" s="12"/>
      <c r="B101" s="58" t="s">
        <v>196</v>
      </c>
      <c r="C101" s="59">
        <v>1000</v>
      </c>
      <c r="D101" s="59"/>
      <c r="E101" s="76">
        <f t="shared" si="1"/>
        <v>1000</v>
      </c>
      <c r="F101" s="70"/>
    </row>
    <row r="102" spans="1:6" s="13" customFormat="1" ht="32.25" customHeight="1">
      <c r="A102" s="12"/>
      <c r="B102" s="58" t="s">
        <v>197</v>
      </c>
      <c r="C102" s="59">
        <v>1000</v>
      </c>
      <c r="D102" s="59"/>
      <c r="E102" s="76">
        <f t="shared" si="1"/>
        <v>1000</v>
      </c>
      <c r="F102" s="70"/>
    </row>
    <row r="103" spans="1:6" s="13" customFormat="1" ht="30.75" customHeight="1">
      <c r="A103" s="12"/>
      <c r="B103" s="58" t="s">
        <v>198</v>
      </c>
      <c r="C103" s="59">
        <v>1680</v>
      </c>
      <c r="D103" s="59"/>
      <c r="E103" s="76">
        <f t="shared" si="1"/>
        <v>1680</v>
      </c>
      <c r="F103" s="70"/>
    </row>
    <row r="104" spans="1:6" s="13" customFormat="1" ht="22.5" customHeight="1">
      <c r="A104" s="12"/>
      <c r="B104" s="58" t="s">
        <v>199</v>
      </c>
      <c r="C104" s="59">
        <v>6159</v>
      </c>
      <c r="D104" s="59"/>
      <c r="E104" s="76">
        <f t="shared" si="1"/>
        <v>6159</v>
      </c>
      <c r="F104" s="70"/>
    </row>
    <row r="105" spans="1:6" s="13" customFormat="1" ht="30.75" customHeight="1">
      <c r="A105" s="12"/>
      <c r="B105" s="58" t="s">
        <v>200</v>
      </c>
      <c r="C105" s="59">
        <v>822.38</v>
      </c>
      <c r="D105" s="59"/>
      <c r="E105" s="76">
        <f t="shared" si="1"/>
        <v>822.38</v>
      </c>
      <c r="F105" s="70"/>
    </row>
    <row r="106" spans="1:6" s="13" customFormat="1" ht="22.5" customHeight="1">
      <c r="A106" s="12"/>
      <c r="B106" s="58" t="s">
        <v>201</v>
      </c>
      <c r="C106" s="59">
        <v>24799.1</v>
      </c>
      <c r="D106" s="59"/>
      <c r="E106" s="76">
        <f t="shared" si="1"/>
        <v>24799.1</v>
      </c>
      <c r="F106" s="70"/>
    </row>
    <row r="107" spans="1:6" s="13" customFormat="1" ht="44.25" customHeight="1" hidden="1">
      <c r="A107" s="12"/>
      <c r="B107" s="58" t="s">
        <v>202</v>
      </c>
      <c r="C107" s="59">
        <v>0</v>
      </c>
      <c r="D107" s="59"/>
      <c r="E107" s="76">
        <f t="shared" si="1"/>
        <v>0</v>
      </c>
      <c r="F107" s="70"/>
    </row>
    <row r="108" spans="1:6" s="13" customFormat="1" ht="22.5" customHeight="1">
      <c r="A108" s="12"/>
      <c r="B108" s="58" t="s">
        <v>203</v>
      </c>
      <c r="C108" s="59">
        <v>31.48</v>
      </c>
      <c r="D108" s="59"/>
      <c r="E108" s="76">
        <f t="shared" si="1"/>
        <v>31.48</v>
      </c>
      <c r="F108" s="70"/>
    </row>
    <row r="109" spans="1:6" s="13" customFormat="1" ht="23.25" customHeight="1">
      <c r="A109" s="12"/>
      <c r="B109" s="58" t="s">
        <v>204</v>
      </c>
      <c r="C109" s="59">
        <v>18664</v>
      </c>
      <c r="D109" s="59"/>
      <c r="E109" s="76">
        <f t="shared" si="1"/>
        <v>18664</v>
      </c>
      <c r="F109" s="70"/>
    </row>
    <row r="110" spans="1:6" s="13" customFormat="1" ht="23.25" customHeight="1">
      <c r="A110" s="12"/>
      <c r="B110" s="58" t="s">
        <v>205</v>
      </c>
      <c r="C110" s="59">
        <v>9500</v>
      </c>
      <c r="D110" s="59"/>
      <c r="E110" s="76">
        <f t="shared" si="1"/>
        <v>9500</v>
      </c>
      <c r="F110" s="70"/>
    </row>
    <row r="111" spans="1:6" s="13" customFormat="1" ht="30.75" customHeight="1">
      <c r="A111" s="12"/>
      <c r="B111" s="58" t="s">
        <v>206</v>
      </c>
      <c r="C111" s="59">
        <v>14745.6</v>
      </c>
      <c r="D111" s="59"/>
      <c r="E111" s="76">
        <f t="shared" si="1"/>
        <v>14745.6</v>
      </c>
      <c r="F111" s="70"/>
    </row>
    <row r="112" spans="1:6" s="13" customFormat="1" ht="30.75" customHeight="1">
      <c r="A112" s="12"/>
      <c r="B112" s="58" t="s">
        <v>225</v>
      </c>
      <c r="C112" s="59">
        <v>460.8</v>
      </c>
      <c r="D112" s="59"/>
      <c r="E112" s="76">
        <f t="shared" si="1"/>
        <v>460.8</v>
      </c>
      <c r="F112" s="70"/>
    </row>
    <row r="113" spans="1:6" s="13" customFormat="1" ht="30.75" customHeight="1">
      <c r="A113" s="12"/>
      <c r="B113" s="58" t="s">
        <v>221</v>
      </c>
      <c r="C113" s="59">
        <v>862</v>
      </c>
      <c r="D113" s="59"/>
      <c r="E113" s="76">
        <f t="shared" si="1"/>
        <v>862</v>
      </c>
      <c r="F113" s="70"/>
    </row>
    <row r="114" spans="1:6" s="13" customFormat="1" ht="30.75" customHeight="1" hidden="1">
      <c r="A114" s="12"/>
      <c r="B114" s="58" t="s">
        <v>222</v>
      </c>
      <c r="C114" s="59"/>
      <c r="D114" s="59"/>
      <c r="E114" s="76">
        <f t="shared" si="1"/>
        <v>0</v>
      </c>
      <c r="F114" s="70"/>
    </row>
    <row r="115" spans="1:6" s="13" customFormat="1" ht="42" customHeight="1">
      <c r="A115" s="12"/>
      <c r="B115" s="58" t="s">
        <v>220</v>
      </c>
      <c r="C115" s="59">
        <v>177</v>
      </c>
      <c r="D115" s="59"/>
      <c r="E115" s="76">
        <f t="shared" si="1"/>
        <v>177</v>
      </c>
      <c r="F115" s="70"/>
    </row>
    <row r="116" spans="1:6" s="13" customFormat="1" ht="24.75" customHeight="1" hidden="1">
      <c r="A116" s="12"/>
      <c r="B116" s="58" t="s">
        <v>224</v>
      </c>
      <c r="C116" s="59"/>
      <c r="D116" s="59"/>
      <c r="E116" s="76">
        <f t="shared" si="1"/>
        <v>0</v>
      </c>
      <c r="F116" s="70"/>
    </row>
    <row r="117" spans="1:6" s="13" customFormat="1" ht="55.5" customHeight="1">
      <c r="A117" s="12"/>
      <c r="B117" s="58" t="s">
        <v>165</v>
      </c>
      <c r="C117" s="59">
        <v>3956</v>
      </c>
      <c r="D117" s="59">
        <v>3956</v>
      </c>
      <c r="E117" s="76">
        <f t="shared" si="1"/>
        <v>0</v>
      </c>
      <c r="F117" s="70"/>
    </row>
    <row r="118" spans="1:6" s="8" customFormat="1" ht="22.5" customHeight="1">
      <c r="A118" s="16" t="s">
        <v>73</v>
      </c>
      <c r="B118" s="17" t="s">
        <v>72</v>
      </c>
      <c r="C118" s="37">
        <f>C119+C122+C131+C132+C133+C134</f>
        <v>1854969</v>
      </c>
      <c r="D118" s="37">
        <f>D119+D122+D131+D132+D133+D134</f>
        <v>1770590</v>
      </c>
      <c r="E118" s="75">
        <f t="shared" si="1"/>
        <v>84379</v>
      </c>
      <c r="F118" s="67"/>
    </row>
    <row r="119" spans="1:5" ht="30.75" customHeight="1">
      <c r="A119" s="9" t="s">
        <v>147</v>
      </c>
      <c r="B119" s="15" t="s">
        <v>131</v>
      </c>
      <c r="C119" s="36">
        <f>C120+C121</f>
        <v>63366</v>
      </c>
      <c r="D119" s="36">
        <f>D120+D121</f>
        <v>63366</v>
      </c>
      <c r="E119" s="76">
        <f t="shared" si="1"/>
        <v>0</v>
      </c>
    </row>
    <row r="120" spans="1:6" s="31" customFormat="1" ht="21" customHeight="1">
      <c r="A120" s="12"/>
      <c r="B120" s="58" t="s">
        <v>132</v>
      </c>
      <c r="C120" s="35">
        <v>58273</v>
      </c>
      <c r="D120" s="35">
        <v>58273</v>
      </c>
      <c r="E120" s="76">
        <f t="shared" si="1"/>
        <v>0</v>
      </c>
      <c r="F120" s="69"/>
    </row>
    <row r="121" spans="1:6" s="31" customFormat="1" ht="21" customHeight="1">
      <c r="A121" s="12"/>
      <c r="B121" s="58" t="s">
        <v>133</v>
      </c>
      <c r="C121" s="35">
        <v>5093</v>
      </c>
      <c r="D121" s="35">
        <v>5093</v>
      </c>
      <c r="E121" s="76">
        <f t="shared" si="1"/>
        <v>0</v>
      </c>
      <c r="F121" s="69"/>
    </row>
    <row r="122" spans="1:5" ht="23.25" customHeight="1">
      <c r="A122" s="9" t="s">
        <v>148</v>
      </c>
      <c r="B122" s="15" t="s">
        <v>134</v>
      </c>
      <c r="C122" s="36">
        <f>SUM(C123:C130)</f>
        <v>82650</v>
      </c>
      <c r="D122" s="36">
        <f>SUM(D123:D130)</f>
        <v>80362</v>
      </c>
      <c r="E122" s="76">
        <f t="shared" si="1"/>
        <v>2288</v>
      </c>
    </row>
    <row r="123" spans="1:6" s="31" customFormat="1" ht="21" customHeight="1">
      <c r="A123" s="12"/>
      <c r="B123" s="58" t="s">
        <v>135</v>
      </c>
      <c r="C123" s="35">
        <v>2062</v>
      </c>
      <c r="D123" s="35">
        <v>2062</v>
      </c>
      <c r="E123" s="76">
        <f t="shared" si="1"/>
        <v>0</v>
      </c>
      <c r="F123" s="69"/>
    </row>
    <row r="124" spans="1:6" s="31" customFormat="1" ht="56.25" customHeight="1">
      <c r="A124" s="12"/>
      <c r="B124" s="58" t="s">
        <v>136</v>
      </c>
      <c r="C124" s="35">
        <v>55007</v>
      </c>
      <c r="D124" s="35">
        <v>55007</v>
      </c>
      <c r="E124" s="76">
        <f t="shared" si="1"/>
        <v>0</v>
      </c>
      <c r="F124" s="69"/>
    </row>
    <row r="125" spans="1:6" s="31" customFormat="1" ht="30" customHeight="1">
      <c r="A125" s="12"/>
      <c r="B125" s="58" t="s">
        <v>152</v>
      </c>
      <c r="C125" s="35">
        <v>4761</v>
      </c>
      <c r="D125" s="35">
        <v>4761</v>
      </c>
      <c r="E125" s="76">
        <f t="shared" si="1"/>
        <v>0</v>
      </c>
      <c r="F125" s="69"/>
    </row>
    <row r="126" spans="1:6" s="31" customFormat="1" ht="30" customHeight="1">
      <c r="A126" s="12"/>
      <c r="B126" s="58" t="s">
        <v>137</v>
      </c>
      <c r="C126" s="35">
        <v>4635</v>
      </c>
      <c r="D126" s="35">
        <v>4635</v>
      </c>
      <c r="E126" s="76">
        <f t="shared" si="1"/>
        <v>0</v>
      </c>
      <c r="F126" s="69"/>
    </row>
    <row r="127" spans="1:6" s="31" customFormat="1" ht="30" customHeight="1">
      <c r="A127" s="12"/>
      <c r="B127" s="58" t="s">
        <v>138</v>
      </c>
      <c r="C127" s="35">
        <v>790</v>
      </c>
      <c r="D127" s="35">
        <v>790</v>
      </c>
      <c r="E127" s="76">
        <f t="shared" si="1"/>
        <v>0</v>
      </c>
      <c r="F127" s="69"/>
    </row>
    <row r="128" spans="1:6" s="31" customFormat="1" ht="30" customHeight="1">
      <c r="A128" s="12"/>
      <c r="B128" s="58" t="s">
        <v>207</v>
      </c>
      <c r="C128" s="35">
        <v>540</v>
      </c>
      <c r="D128" s="35"/>
      <c r="E128" s="76">
        <v>540</v>
      </c>
      <c r="F128" s="69"/>
    </row>
    <row r="129" spans="1:6" s="31" customFormat="1" ht="42" customHeight="1">
      <c r="A129" s="12"/>
      <c r="B129" s="58" t="s">
        <v>139</v>
      </c>
      <c r="C129" s="35">
        <v>6117</v>
      </c>
      <c r="D129" s="35">
        <v>4369</v>
      </c>
      <c r="E129" s="76">
        <f t="shared" si="1"/>
        <v>1748</v>
      </c>
      <c r="F129" s="69"/>
    </row>
    <row r="130" spans="1:6" s="31" customFormat="1" ht="30.75" customHeight="1">
      <c r="A130" s="12"/>
      <c r="B130" s="58" t="s">
        <v>140</v>
      </c>
      <c r="C130" s="35">
        <v>8738</v>
      </c>
      <c r="D130" s="35">
        <v>8738</v>
      </c>
      <c r="E130" s="76">
        <f t="shared" si="1"/>
        <v>0</v>
      </c>
      <c r="F130" s="69"/>
    </row>
    <row r="131" spans="1:5" ht="41.25" customHeight="1">
      <c r="A131" s="9" t="s">
        <v>149</v>
      </c>
      <c r="B131" s="15" t="s">
        <v>141</v>
      </c>
      <c r="C131" s="36">
        <v>51365</v>
      </c>
      <c r="D131" s="36">
        <v>51365</v>
      </c>
      <c r="E131" s="76">
        <f t="shared" si="1"/>
        <v>0</v>
      </c>
    </row>
    <row r="132" spans="1:5" ht="30.75" customHeight="1">
      <c r="A132" s="9" t="s">
        <v>150</v>
      </c>
      <c r="B132" s="15" t="s">
        <v>142</v>
      </c>
      <c r="C132" s="36">
        <v>37304</v>
      </c>
      <c r="D132" s="36">
        <v>34972</v>
      </c>
      <c r="E132" s="76">
        <f t="shared" si="1"/>
        <v>2332</v>
      </c>
    </row>
    <row r="133" spans="1:5" ht="33.75" customHeight="1">
      <c r="A133" s="9" t="s">
        <v>214</v>
      </c>
      <c r="B133" s="15" t="s">
        <v>215</v>
      </c>
      <c r="C133" s="36">
        <v>975</v>
      </c>
      <c r="D133" s="36"/>
      <c r="E133" s="76">
        <f t="shared" si="1"/>
        <v>975</v>
      </c>
    </row>
    <row r="134" spans="1:5" ht="23.25" customHeight="1">
      <c r="A134" s="9" t="s">
        <v>151</v>
      </c>
      <c r="B134" s="15" t="s">
        <v>143</v>
      </c>
      <c r="C134" s="36">
        <f>SUM(C135:C138)</f>
        <v>1619309</v>
      </c>
      <c r="D134" s="36">
        <f>SUM(D135:D138)</f>
        <v>1540525</v>
      </c>
      <c r="E134" s="76">
        <f t="shared" si="1"/>
        <v>78784</v>
      </c>
    </row>
    <row r="135" spans="1:6" s="31" customFormat="1" ht="79.5" customHeight="1">
      <c r="A135" s="12"/>
      <c r="B135" s="58" t="s">
        <v>156</v>
      </c>
      <c r="C135" s="35">
        <v>909004</v>
      </c>
      <c r="D135" s="35">
        <v>863553</v>
      </c>
      <c r="E135" s="76">
        <f t="shared" si="1"/>
        <v>45451</v>
      </c>
      <c r="F135" s="69"/>
    </row>
    <row r="136" spans="1:6" s="31" customFormat="1" ht="58.5" customHeight="1">
      <c r="A136" s="12"/>
      <c r="B136" s="58" t="s">
        <v>157</v>
      </c>
      <c r="C136" s="35">
        <v>662295</v>
      </c>
      <c r="D136" s="35">
        <v>629181</v>
      </c>
      <c r="E136" s="76">
        <f t="shared" si="1"/>
        <v>33114</v>
      </c>
      <c r="F136" s="69"/>
    </row>
    <row r="137" spans="1:6" s="31" customFormat="1" ht="30" customHeight="1">
      <c r="A137" s="12"/>
      <c r="B137" s="58" t="s">
        <v>144</v>
      </c>
      <c r="C137" s="35">
        <v>43650</v>
      </c>
      <c r="D137" s="35">
        <v>43650</v>
      </c>
      <c r="E137" s="76">
        <f t="shared" si="1"/>
        <v>0</v>
      </c>
      <c r="F137" s="69"/>
    </row>
    <row r="138" spans="1:6" s="31" customFormat="1" ht="69" customHeight="1">
      <c r="A138" s="12"/>
      <c r="B138" s="58" t="s">
        <v>158</v>
      </c>
      <c r="C138" s="35">
        <v>4360</v>
      </c>
      <c r="D138" s="35">
        <v>4141</v>
      </c>
      <c r="E138" s="76">
        <f t="shared" si="1"/>
        <v>219</v>
      </c>
      <c r="F138" s="69"/>
    </row>
    <row r="139" spans="1:6" s="8" customFormat="1" ht="21.75" customHeight="1">
      <c r="A139" s="16" t="s">
        <v>74</v>
      </c>
      <c r="B139" s="7" t="s">
        <v>49</v>
      </c>
      <c r="C139" s="37">
        <f>C140+C141</f>
        <v>3220</v>
      </c>
      <c r="D139" s="37">
        <f>D140+D141</f>
        <v>0</v>
      </c>
      <c r="E139" s="76">
        <f t="shared" si="1"/>
        <v>3220</v>
      </c>
      <c r="F139" s="67"/>
    </row>
    <row r="140" spans="1:6" s="11" customFormat="1" ht="33" customHeight="1">
      <c r="A140" s="18" t="s">
        <v>124</v>
      </c>
      <c r="B140" s="10" t="s">
        <v>123</v>
      </c>
      <c r="C140" s="36">
        <v>3220</v>
      </c>
      <c r="D140" s="36"/>
      <c r="E140" s="76">
        <f t="shared" si="1"/>
        <v>3220</v>
      </c>
      <c r="F140" s="68"/>
    </row>
    <row r="141" spans="1:6" s="11" customFormat="1" ht="23.25" customHeight="1" hidden="1">
      <c r="A141" s="18" t="s">
        <v>126</v>
      </c>
      <c r="B141" s="10" t="s">
        <v>125</v>
      </c>
      <c r="C141" s="36">
        <f>SUM(C142:C144)</f>
        <v>0</v>
      </c>
      <c r="D141" s="36">
        <f>SUM(D142:D144)</f>
        <v>0</v>
      </c>
      <c r="E141" s="76">
        <f t="shared" si="1"/>
        <v>0</v>
      </c>
      <c r="F141" s="68"/>
    </row>
    <row r="142" spans="1:6" s="31" customFormat="1" ht="22.5" customHeight="1" hidden="1">
      <c r="A142" s="12"/>
      <c r="B142" s="58" t="s">
        <v>213</v>
      </c>
      <c r="C142" s="35"/>
      <c r="D142" s="35"/>
      <c r="E142" s="77">
        <f t="shared" si="1"/>
        <v>0</v>
      </c>
      <c r="F142" s="69"/>
    </row>
    <row r="143" spans="1:6" s="31" customFormat="1" ht="28.5" customHeight="1" hidden="1">
      <c r="A143" s="12"/>
      <c r="B143" s="58" t="s">
        <v>208</v>
      </c>
      <c r="C143" s="35"/>
      <c r="D143" s="35"/>
      <c r="E143" s="77">
        <f t="shared" si="1"/>
        <v>0</v>
      </c>
      <c r="F143" s="69"/>
    </row>
    <row r="144" spans="1:6" s="31" customFormat="1" ht="23.25" customHeight="1" hidden="1">
      <c r="A144" s="12"/>
      <c r="B144" s="30"/>
      <c r="C144" s="35"/>
      <c r="D144" s="35"/>
      <c r="E144" s="77">
        <f t="shared" si="1"/>
        <v>0</v>
      </c>
      <c r="F144" s="69"/>
    </row>
    <row r="145" spans="1:6" s="50" customFormat="1" ht="20.25" customHeight="1" hidden="1">
      <c r="A145" s="46" t="s">
        <v>50</v>
      </c>
      <c r="B145" s="47" t="s">
        <v>51</v>
      </c>
      <c r="C145" s="48">
        <f>SUM(C146:C147)</f>
        <v>0</v>
      </c>
      <c r="D145" s="48">
        <f>SUM(D146:D147)</f>
        <v>0</v>
      </c>
      <c r="E145" s="76">
        <f t="shared" si="1"/>
        <v>0</v>
      </c>
      <c r="F145" s="72"/>
    </row>
    <row r="146" spans="1:6" s="51" customFormat="1" ht="19.5" customHeight="1" hidden="1">
      <c r="A146" s="18" t="s">
        <v>161</v>
      </c>
      <c r="B146" s="10" t="s">
        <v>121</v>
      </c>
      <c r="C146" s="49"/>
      <c r="D146" s="49"/>
      <c r="E146" s="76">
        <f t="shared" si="1"/>
        <v>0</v>
      </c>
      <c r="F146" s="73"/>
    </row>
    <row r="147" spans="1:6" s="51" customFormat="1" ht="24.75" customHeight="1" hidden="1">
      <c r="A147" s="18" t="s">
        <v>161</v>
      </c>
      <c r="B147" s="10" t="s">
        <v>122</v>
      </c>
      <c r="C147" s="49"/>
      <c r="D147" s="49"/>
      <c r="E147" s="76">
        <f t="shared" si="1"/>
        <v>0</v>
      </c>
      <c r="F147" s="73"/>
    </row>
    <row r="148" spans="1:5" ht="45" customHeight="1">
      <c r="A148" s="6" t="s">
        <v>0</v>
      </c>
      <c r="B148" s="7" t="s">
        <v>1</v>
      </c>
      <c r="C148" s="37">
        <v>63917.5</v>
      </c>
      <c r="D148" s="53">
        <v>1986.6</v>
      </c>
      <c r="E148" s="76">
        <f t="shared" si="1"/>
        <v>61930.9</v>
      </c>
    </row>
    <row r="149" spans="1:5" ht="32.25" customHeight="1" hidden="1">
      <c r="A149" s="6" t="s">
        <v>2</v>
      </c>
      <c r="B149" s="7" t="s">
        <v>3</v>
      </c>
      <c r="C149" s="37"/>
      <c r="D149" s="53"/>
      <c r="E149" s="76">
        <f t="shared" si="1"/>
        <v>0</v>
      </c>
    </row>
    <row r="150" spans="1:6" s="8" customFormat="1" ht="22.5" customHeight="1">
      <c r="A150" s="24"/>
      <c r="B150" s="43" t="s">
        <v>4</v>
      </c>
      <c r="C150" s="44">
        <f>C17+C78</f>
        <v>6331522.00141</v>
      </c>
      <c r="D150" s="44">
        <f>D17+D78</f>
        <v>5767868.24</v>
      </c>
      <c r="E150" s="75">
        <f t="shared" si="1"/>
        <v>563653.7614099998</v>
      </c>
      <c r="F150" s="67"/>
    </row>
    <row r="151" spans="1:6" s="20" customFormat="1" ht="13.5" customHeight="1">
      <c r="A151" s="1"/>
      <c r="B151" s="1"/>
      <c r="C151" s="61" t="s">
        <v>174</v>
      </c>
      <c r="E151" s="74"/>
      <c r="F151" s="74"/>
    </row>
    <row r="152" spans="1:3" ht="15" customHeight="1">
      <c r="A152" s="29"/>
      <c r="B152" s="29"/>
      <c r="C152" s="80"/>
    </row>
    <row r="153" ht="13.5">
      <c r="C153" s="40"/>
    </row>
    <row r="154" ht="13.5">
      <c r="C154" s="40"/>
    </row>
    <row r="155" spans="2:3" ht="13.5">
      <c r="B155" s="3"/>
      <c r="C155" s="21"/>
    </row>
    <row r="156" ht="13.5"/>
  </sheetData>
  <sheetProtection/>
  <mergeCells count="11">
    <mergeCell ref="B1:C1"/>
    <mergeCell ref="B2:C2"/>
    <mergeCell ref="B3:C3"/>
    <mergeCell ref="B4:C4"/>
    <mergeCell ref="B5:C5"/>
    <mergeCell ref="B6:C6"/>
    <mergeCell ref="B7:C7"/>
    <mergeCell ref="B8:C8"/>
    <mergeCell ref="B10:C10"/>
    <mergeCell ref="B11:C11"/>
    <mergeCell ref="A13:C13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</dc:creator>
  <cp:keywords/>
  <dc:description/>
  <cp:lastModifiedBy>Татьяна</cp:lastModifiedBy>
  <cp:lastPrinted>2018-09-19T08:02:43Z</cp:lastPrinted>
  <dcterms:created xsi:type="dcterms:W3CDTF">2007-01-24T14:16:13Z</dcterms:created>
  <dcterms:modified xsi:type="dcterms:W3CDTF">2018-10-02T08:03:15Z</dcterms:modified>
  <cp:category/>
  <cp:version/>
  <cp:contentType/>
  <cp:contentStatus/>
</cp:coreProperties>
</file>