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408" windowWidth="15336" windowHeight="5700" activeTab="1"/>
  </bookViews>
  <sheets>
    <sheet name="2019" sheetId="1" r:id="rId1"/>
    <sheet name="2020-2021" sheetId="2" r:id="rId2"/>
  </sheets>
  <definedNames>
    <definedName name="_xlnm.Print_Titles" localSheetId="0">'2019'!$7:$7</definedName>
    <definedName name="_xlnm.Print_Titles" localSheetId="1">'2020-2021'!$7:$8</definedName>
    <definedName name="_xlnm.Print_Area" localSheetId="0">'2019'!$A$1:$C$146</definedName>
    <definedName name="_xlnm.Print_Area" localSheetId="1">'2020-2021'!$A$1:$D$147</definedName>
  </definedNames>
  <calcPr fullCalcOnLoad="1"/>
</workbook>
</file>

<file path=xl/sharedStrings.xml><?xml version="1.0" encoding="utf-8"?>
<sst xmlns="http://schemas.openxmlformats.org/spreadsheetml/2006/main" count="470" uniqueCount="227">
  <si>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</si>
  <si>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</si>
  <si>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</si>
  <si>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</si>
  <si>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</si>
  <si>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</si>
  <si>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</si>
  <si>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</si>
  <si>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</si>
  <si>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</si>
  <si>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</si>
  <si>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</si>
  <si>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</si>
  <si>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</si>
  <si>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</si>
  <si>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</si>
  <si>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</si>
  <si>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</si>
  <si>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</si>
  <si>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</si>
  <si>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</si>
  <si>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</si>
  <si>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</si>
  <si>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</si>
  <si>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</si>
  <si>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</si>
  <si>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</si>
  <si>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</si>
  <si>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</si>
  <si>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</si>
  <si>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</si>
  <si>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</si>
  <si>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</si>
  <si>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</si>
  <si>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</si>
  <si>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</si>
  <si>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</si>
  <si>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</si>
  <si>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</si>
  <si>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</si>
  <si>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</si>
  <si>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</si>
  <si>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</si>
  <si>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</si>
  <si>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</si>
  <si>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</si>
  <si>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</si>
  <si>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</si>
  <si>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</si>
  <si>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</si>
  <si>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</si>
  <si>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</si>
  <si>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</si>
  <si>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</si>
  <si>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</si>
  <si>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</si>
  <si>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</si>
  <si>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</si>
  <si>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</si>
  <si>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</si>
  <si>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</si>
  <si>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</si>
  <si>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</si>
  <si>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</si>
  <si>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</si>
  <si>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</si>
  <si>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</si>
  <si>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</si>
  <si>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</si>
  <si>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</si>
  <si>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</si>
  <si>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</si>
  <si>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</si>
  <si>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</si>
  <si>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</si>
  <si>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</si>
  <si>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</si>
  <si>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</si>
  <si>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</si>
  <si>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</si>
  <si>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</si>
  <si>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</si>
  <si>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</si>
  <si>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</si>
  <si>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</si>
  <si>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</si>
  <si>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</si>
  <si>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</si>
  <si>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</si>
  <si>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</si>
  <si>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</si>
  <si>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</si>
  <si>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</si>
  <si>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</si>
  <si>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</si>
  <si>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</si>
  <si>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</si>
  <si>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</si>
  <si>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</si>
  <si>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</si>
  <si>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</si>
  <si>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</si>
  <si>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</si>
  <si>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</si>
  <si>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</si>
  <si>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</si>
  <si>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</si>
  <si>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</si>
  <si>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Поступления по плате за наем жилых помещений, находящихся в собственности муниципальных образований</t>
  </si>
  <si>
    <t>Прочие безвозмездные поступления в бюджеты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</si>
  <si>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</si>
  <si>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</si>
  <si>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</si>
  <si>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</si>
  <si>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</si>
  <si>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</si>
  <si>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</si>
  <si>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</si>
  <si>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</si>
  <si>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</si>
  <si>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</si>
  <si>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</si>
  <si>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</si>
  <si>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</si>
  <si>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</si>
  <si>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</si>
  <si>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</si>
  <si>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</si>
  <si>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</si>
  <si>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</rPr>
      <t xml:space="preserve"> в муниципальных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</si>
  <si>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>в муниципальных дошкольных образовательных организациях</t>
    </r>
    <r>
      <rPr>
        <i/>
        <sz val="10"/>
        <rFont val="Arial Narrow"/>
        <family val="2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</si>
  <si>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</si>
  <si>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Прочие доходы от компенсации затрат бюджетов городских округов (оздоровительная кампания детей)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</si>
  <si>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</si>
  <si>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</si>
  <si>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</si>
  <si>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</si>
  <si>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Субсидии бюджетам городских округов на софинансирование капитальных вложений в объекты муниципальной собственности (на капитальные вложения в общеобразовательные организации в целях поддержания односменного режима обучения)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</si>
  <si>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</si>
  <si>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</si>
  <si>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</si>
  <si>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</si>
  <si>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</si>
  <si>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</si>
  <si>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</si>
  <si>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</si>
  <si>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 устойчивому развитию сельских территорий</t>
  </si>
  <si>
    <t xml:space="preserve"> - на обеспечение (доведение до запланированных значений качественных показателей)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</si>
  <si>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</si>
  <si>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</si>
  <si>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</si>
  <si>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мероприятия по организации отдыха детей в каникулярное время </t>
  </si>
  <si>
    <t xml:space="preserve"> - на улучшение жилищных условий граждан, проживающих в сельской местности, в том числе молодых семей и молодых специалистов</t>
  </si>
  <si>
    <t xml:space="preserve"> - на ремонт подъездов в многоквартирных домах</t>
  </si>
  <si>
    <t xml:space="preserve"> - на строительство, реконструкцию, создание (организацию)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</si>
  <si>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 xml:space="preserve"> - на комплексное благоустройство территорий муниципальных образований Московской области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</si>
  <si>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</si>
  <si>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проектирование и реконструкцию муниципальных стадионов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</si>
  <si>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</si>
  <si>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</si>
  <si>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 на реализацию проектов государственно-частного партнерства в жилищно-коммунальном хозяйстве в сфере теплоснабжения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</si>
  <si>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</si>
  <si>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</si>
  <si>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</si>
  <si>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</si>
  <si>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 xml:space="preserve"> - на реализацию отдельных мероприятий муниципальных программ (подпрограмм) в сфере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</si>
  <si>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</si>
  <si>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</si>
  <si>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</si>
  <si>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</si>
  <si>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</si>
  <si>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софинансирование транспортного обеспечения садоводческих, огороднических или дачных некоммерческих объединений граждан, расположенных на территории Московской области, на муниципальных маршрутах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</si>
  <si>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</si>
  <si>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</si>
  <si>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- на ликвидацию несанкционированных свалок и навалов мусора</t>
  </si>
  <si>
    <t xml:space="preserve"> -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</si>
  <si>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 xml:space="preserve">Сумма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</si>
  <si>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</si>
  <si>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</si>
  <si>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</si>
  <si>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2020 год</t>
  </si>
  <si>
    <t>2021 год</t>
  </si>
  <si>
    <t>ДОХОДЫ ОТ ОКАЗАНИЯ ПЛАТНЫХ УСЛУГ И КОМПЕНСАЦИИ ЗАТРАТ ГОСУДАРСТВА</t>
  </si>
  <si>
    <t>000 1 13 02994 04 0006 130</t>
  </si>
  <si>
    <t>000 1 13 02994 04 0007130</t>
  </si>
  <si>
    <t xml:space="preserve">Прочие доходы от компенсации затрат бюджетов городских округов (родительская плата в ДДО) 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</si>
  <si>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</si>
  <si>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</si>
  <si>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</si>
  <si>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</si>
  <si>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</si>
  <si>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</si>
  <si>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000 2 02 25497 04 0000 150</t>
  </si>
  <si>
    <t>000 2 02 25555 04 0000 150</t>
  </si>
  <si>
    <t>000 2 02 25567 04 0000 150</t>
  </si>
  <si>
    <t>000 2 02 29999 04 0000 150</t>
  </si>
  <si>
    <t>000 2 02 30000 00 0000 150</t>
  </si>
  <si>
    <t>000 2 02 30022 04 0000 150</t>
  </si>
  <si>
    <t>000 2 02 30024 04 0000 150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</si>
  <si>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</si>
  <si>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</si>
  <si>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</si>
  <si>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</si>
  <si>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</si>
  <si>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</si>
  <si>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</si>
  <si>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000 2 02 27112 04 0000 150</t>
  </si>
  <si>
    <t>000 2 02 27112 04 0001 150</t>
  </si>
  <si>
    <t>000 2 02 27112 04 0002 150</t>
  </si>
  <si>
    <t>000 2 02 27112 04 0003 150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</si>
  <si>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</si>
  <si>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000 2 07 04050 04 0000 150</t>
  </si>
  <si>
    <t>000 2 07 00000 00 0000 000</t>
  </si>
  <si>
    <t xml:space="preserve">Поступления доходов в  бюджет городского округа Ступино Московской области на 2019 год </t>
  </si>
  <si>
    <t>Поступления доходов в  бюджет городского округа Ступино Московской области на плановый период 2020-2021 годов</t>
  </si>
  <si>
    <t>Сумма</t>
  </si>
  <si>
    <t>Приложение 2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</si>
  <si>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2019 год и на плановый период 2020-2021 годов"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</si>
  <si>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</si>
  <si>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</si>
  <si>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</si>
  <si>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</si>
  <si>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</si>
  <si>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</si>
  <si>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государственных полномочий Московской области в области земельных отношений </t>
  </si>
  <si>
    <t xml:space="preserve">от " 17 " декабря 2018г № 234/21                 </t>
  </si>
  <si>
    <r>
      <t>от " 17 " декабря 2018г № 234/21</t>
    </r>
    <r>
      <rPr>
        <sz val="10"/>
        <rFont val="Arial Narrow"/>
        <family val="2"/>
      </rPr>
      <t xml:space="preserve">  </t>
    </r>
    <r>
      <rPr>
        <u val="single"/>
        <sz val="10"/>
        <rFont val="Arial Narrow"/>
        <family val="2"/>
      </rPr>
      <t xml:space="preserve">            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</si>
</sst>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  <numFmt numFmtId="177" formatCode="#,##0.000"/>
    <numFmt numFmtId="178" formatCode="#,##0.0000"/>
    <numFmt numFmtId="179" formatCode="#,##0.00000"/>
  </numFmts>
  <fonts count="52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i/>
      <sz val="10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1" fillId="0" borderId="10" xfId="55" applyNumberFormat="1" applyFont="1" applyFill="1" applyBorder="1" applyAlignment="1" applyProtection="1">
      <alignment horizontal="center" vertical="center" wrapText="1"/>
      <protection/>
    </xf>
    <xf numFmtId="0" fontId="11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1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0" xfId="55" applyFont="1" applyFill="1" applyAlignment="1" applyProtection="1">
      <alignment vertical="center"/>
      <protection locked="0"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11" xfId="55" applyFont="1" applyFill="1" applyBorder="1" applyAlignment="1">
      <alignment horizontal="left" vertical="center" wrapText="1" indent="1"/>
      <protection/>
    </xf>
    <xf numFmtId="174" fontId="3" fillId="0" borderId="0" xfId="55" applyNumberFormat="1" applyFont="1" applyFill="1" applyAlignment="1">
      <alignment horizontal="right" vertical="center"/>
      <protection/>
    </xf>
    <xf numFmtId="0" fontId="5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left" vertical="center" wrapText="1" indent="2"/>
      <protection/>
    </xf>
    <xf numFmtId="173" fontId="9" fillId="0" borderId="0" xfId="55" applyNumberFormat="1" applyFont="1" applyFill="1">
      <alignment/>
      <protection/>
    </xf>
    <xf numFmtId="1" fontId="50" fillId="0" borderId="10" xfId="55" applyNumberFormat="1" applyFont="1" applyFill="1" applyBorder="1" applyAlignment="1" applyProtection="1">
      <alignment horizontal="center" vertical="center" wrapText="1"/>
      <protection/>
    </xf>
    <xf numFmtId="1" fontId="51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73" fontId="3" fillId="0" borderId="10" xfId="63" applyNumberFormat="1" applyFont="1" applyFill="1" applyBorder="1" applyAlignment="1">
      <alignment horizontal="center" vertical="center"/>
    </xf>
    <xf numFmtId="173" fontId="7" fillId="0" borderId="10" xfId="63" applyNumberFormat="1" applyFont="1" applyFill="1" applyBorder="1" applyAlignment="1">
      <alignment horizontal="center" vertical="center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3" fillId="0" borderId="10" xfId="63" applyNumberFormat="1" applyFont="1" applyFill="1" applyBorder="1" applyAlignment="1" applyProtection="1">
      <alignment horizontal="center" vertical="center"/>
      <protection locked="0"/>
    </xf>
    <xf numFmtId="173" fontId="5" fillId="0" borderId="12" xfId="63" applyNumberFormat="1" applyFont="1" applyFill="1" applyBorder="1" applyAlignment="1" applyProtection="1">
      <alignment horizontal="center" vertical="center"/>
      <protection/>
    </xf>
    <xf numFmtId="0" fontId="15" fillId="0" borderId="0" xfId="55" applyFont="1" applyFill="1" applyAlignment="1">
      <alignment horizontal="right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right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14" fillId="0" borderId="0" xfId="55" applyFont="1" applyFill="1" applyAlignment="1">
      <alignment horizontal="right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SheetLayoutView="100" workbookViewId="0" topLeftCell="A1">
      <selection activeCell="B2" sqref="B2:C2"/>
    </sheetView>
  </sheetViews>
  <sheetFormatPr defaultColWidth="9.125" defaultRowHeight="5.25" customHeight="1"/>
  <cols>
    <col min="1" max="1" width="21.625" style="1" customWidth="1"/>
    <col min="2" max="2" width="85.50390625" style="1" customWidth="1"/>
    <col min="3" max="3" width="11.50390625" style="1" customWidth="1"/>
    <col min="4" max="4" width="10.625" style="48" customWidth="1"/>
    <col min="5" max="5" width="11.375" style="2" customWidth="1"/>
    <col min="6" max="16384" width="9.125" style="2" customWidth="1"/>
  </cols>
  <sheetData>
    <row r="1" spans="2:3" ht="66.75" customHeight="1">
      <c r="B1" s="71" t="s">
        <v>217</v>
      </c>
      <c r="C1" s="72"/>
    </row>
    <row r="2" spans="2:3" ht="21.75" customHeight="1">
      <c r="B2" s="73" t="s">
        <v>225</v>
      </c>
      <c r="C2" s="73"/>
    </row>
    <row r="3" spans="2:3" ht="12" customHeight="1">
      <c r="B3" s="3"/>
      <c r="C3" s="3"/>
    </row>
    <row r="4" spans="1:4" s="4" customFormat="1" ht="15" customHeight="1">
      <c r="A4" s="70" t="s">
        <v>213</v>
      </c>
      <c r="B4" s="70"/>
      <c r="C4" s="70"/>
      <c r="D4" s="49"/>
    </row>
    <row r="5" spans="1:4" s="4" customFormat="1" ht="12.75" customHeight="1">
      <c r="A5" s="57"/>
      <c r="B5" s="57"/>
      <c r="C5" s="57"/>
      <c r="D5" s="49"/>
    </row>
    <row r="6" spans="1:3" ht="13.5" customHeight="1">
      <c r="A6" s="5"/>
      <c r="B6" s="5"/>
      <c r="C6" s="68" t="s">
        <v>63</v>
      </c>
    </row>
    <row r="7" spans="1:3" s="57" customFormat="1" ht="42.75" customHeight="1">
      <c r="A7" s="58" t="s">
        <v>5</v>
      </c>
      <c r="B7" s="58" t="s">
        <v>62</v>
      </c>
      <c r="C7" s="56" t="s">
        <v>176</v>
      </c>
    </row>
    <row r="8" spans="1:3" s="8" customFormat="1" ht="23.25" customHeight="1">
      <c r="A8" s="16" t="s">
        <v>6</v>
      </c>
      <c r="B8" s="28" t="s">
        <v>7</v>
      </c>
      <c r="C8" s="59">
        <f>C9+C15+C17+C22+C25+C28+C29+C41+C43+C57+C62+C63</f>
        <v>2991268.0999999996</v>
      </c>
    </row>
    <row r="9" spans="1:3" s="8" customFormat="1" ht="21.75" customHeight="1">
      <c r="A9" s="16" t="s">
        <v>8</v>
      </c>
      <c r="B9" s="17" t="s">
        <v>9</v>
      </c>
      <c r="C9" s="59">
        <f>C10</f>
        <v>1604190</v>
      </c>
    </row>
    <row r="10" spans="1:3" s="11" customFormat="1" ht="21" customHeight="1">
      <c r="A10" s="9" t="s">
        <v>10</v>
      </c>
      <c r="B10" s="10" t="s">
        <v>11</v>
      </c>
      <c r="C10" s="69">
        <f>SUM(C11:C14)</f>
        <v>1604190</v>
      </c>
    </row>
    <row r="11" spans="1:3" s="31" customFormat="1" ht="48.75" customHeight="1">
      <c r="A11" s="12" t="s">
        <v>51</v>
      </c>
      <c r="B11" s="30" t="s">
        <v>56</v>
      </c>
      <c r="C11" s="60">
        <v>1569190</v>
      </c>
    </row>
    <row r="12" spans="1:3" s="31" customFormat="1" ht="54.75" customHeight="1">
      <c r="A12" s="12" t="s">
        <v>53</v>
      </c>
      <c r="B12" s="30" t="s">
        <v>52</v>
      </c>
      <c r="C12" s="60">
        <v>5000</v>
      </c>
    </row>
    <row r="13" spans="1:3" s="31" customFormat="1" ht="30" customHeight="1">
      <c r="A13" s="12" t="s">
        <v>54</v>
      </c>
      <c r="B13" s="30" t="s">
        <v>61</v>
      </c>
      <c r="C13" s="60">
        <v>15000</v>
      </c>
    </row>
    <row r="14" spans="1:3" s="31" customFormat="1" ht="58.5" customHeight="1">
      <c r="A14" s="12" t="s">
        <v>55</v>
      </c>
      <c r="B14" s="30" t="s">
        <v>57</v>
      </c>
      <c r="C14" s="60">
        <v>15000</v>
      </c>
    </row>
    <row r="15" spans="1:3" s="8" customFormat="1" ht="22.5" customHeight="1">
      <c r="A15" s="22" t="s">
        <v>49</v>
      </c>
      <c r="B15" s="27" t="s">
        <v>50</v>
      </c>
      <c r="C15" s="59">
        <f>C16</f>
        <v>77282.5</v>
      </c>
    </row>
    <row r="16" spans="1:3" s="11" customFormat="1" ht="21.75" customHeight="1">
      <c r="A16" s="9" t="s">
        <v>58</v>
      </c>
      <c r="B16" s="10" t="s">
        <v>59</v>
      </c>
      <c r="C16" s="61">
        <f>32540.5+270+49290-4818</f>
        <v>77282.5</v>
      </c>
    </row>
    <row r="17" spans="1:3" s="8" customFormat="1" ht="20.25" customHeight="1">
      <c r="A17" s="16" t="s">
        <v>12</v>
      </c>
      <c r="B17" s="17" t="s">
        <v>13</v>
      </c>
      <c r="C17" s="59">
        <f>C18+C19+C20+C21</f>
        <v>213350</v>
      </c>
    </row>
    <row r="18" spans="1:3" s="11" customFormat="1" ht="21" customHeight="1">
      <c r="A18" s="9" t="s">
        <v>14</v>
      </c>
      <c r="B18" s="10" t="s">
        <v>15</v>
      </c>
      <c r="C18" s="61">
        <v>124200</v>
      </c>
    </row>
    <row r="19" spans="1:3" s="11" customFormat="1" ht="21" customHeight="1">
      <c r="A19" s="9" t="s">
        <v>16</v>
      </c>
      <c r="B19" s="10" t="s">
        <v>17</v>
      </c>
      <c r="C19" s="61">
        <v>67950</v>
      </c>
    </row>
    <row r="20" spans="1:3" s="11" customFormat="1" ht="21" customHeight="1">
      <c r="A20" s="9" t="s">
        <v>18</v>
      </c>
      <c r="B20" s="10" t="s">
        <v>19</v>
      </c>
      <c r="C20" s="61">
        <v>1200</v>
      </c>
    </row>
    <row r="21" spans="1:3" s="11" customFormat="1" ht="21" customHeight="1">
      <c r="A21" s="9" t="s">
        <v>20</v>
      </c>
      <c r="B21" s="10" t="s">
        <v>21</v>
      </c>
      <c r="C21" s="61">
        <v>20000</v>
      </c>
    </row>
    <row r="22" spans="1:3" s="8" customFormat="1" ht="22.5" customHeight="1">
      <c r="A22" s="16" t="s">
        <v>69</v>
      </c>
      <c r="B22" s="17" t="s">
        <v>70</v>
      </c>
      <c r="C22" s="59">
        <f>SUM(C23:C24)</f>
        <v>744300</v>
      </c>
    </row>
    <row r="23" spans="1:3" s="11" customFormat="1" ht="21" customHeight="1">
      <c r="A23" s="9" t="s">
        <v>71</v>
      </c>
      <c r="B23" s="10" t="s">
        <v>72</v>
      </c>
      <c r="C23" s="61">
        <v>47800</v>
      </c>
    </row>
    <row r="24" spans="1:3" s="11" customFormat="1" ht="21" customHeight="1">
      <c r="A24" s="9" t="s">
        <v>73</v>
      </c>
      <c r="B24" s="10" t="s">
        <v>74</v>
      </c>
      <c r="C24" s="61">
        <v>696500</v>
      </c>
    </row>
    <row r="25" spans="1:3" s="8" customFormat="1" ht="22.5" customHeight="1">
      <c r="A25" s="16" t="s">
        <v>22</v>
      </c>
      <c r="B25" s="17" t="s">
        <v>23</v>
      </c>
      <c r="C25" s="59">
        <f>C26+C27</f>
        <v>15600</v>
      </c>
    </row>
    <row r="26" spans="1:3" s="11" customFormat="1" ht="30.75" customHeight="1" hidden="1">
      <c r="A26" s="9" t="s">
        <v>24</v>
      </c>
      <c r="B26" s="19" t="s">
        <v>60</v>
      </c>
      <c r="C26" s="61">
        <v>15600</v>
      </c>
    </row>
    <row r="27" spans="1:3" s="11" customFormat="1" ht="30.75" customHeight="1" hidden="1">
      <c r="A27" s="9" t="s">
        <v>25</v>
      </c>
      <c r="B27" s="19" t="s">
        <v>26</v>
      </c>
      <c r="C27" s="61">
        <v>0</v>
      </c>
    </row>
    <row r="28" spans="1:3" s="8" customFormat="1" ht="26.25" customHeight="1" hidden="1">
      <c r="A28" s="6" t="s">
        <v>27</v>
      </c>
      <c r="B28" s="7" t="s">
        <v>28</v>
      </c>
      <c r="C28" s="59">
        <v>0</v>
      </c>
    </row>
    <row r="29" spans="1:3" s="8" customFormat="1" ht="29.25" customHeight="1">
      <c r="A29" s="16" t="s">
        <v>29</v>
      </c>
      <c r="B29" s="17" t="s">
        <v>30</v>
      </c>
      <c r="C29" s="59">
        <f>C30+C31+C37+C38</f>
        <v>142526.8</v>
      </c>
    </row>
    <row r="30" spans="1:3" s="11" customFormat="1" ht="21" customHeight="1" hidden="1">
      <c r="A30" s="9" t="s">
        <v>31</v>
      </c>
      <c r="B30" s="10" t="s">
        <v>32</v>
      </c>
      <c r="C30" s="61">
        <v>0</v>
      </c>
    </row>
    <row r="31" spans="1:3" s="11" customFormat="1" ht="45.75" customHeight="1">
      <c r="A31" s="18" t="s">
        <v>33</v>
      </c>
      <c r="B31" s="37" t="s">
        <v>4</v>
      </c>
      <c r="C31" s="61">
        <f>SUM(C32:C36)</f>
        <v>122726.8</v>
      </c>
    </row>
    <row r="32" spans="1:3" s="11" customFormat="1" ht="45" customHeight="1">
      <c r="A32" s="18" t="s">
        <v>75</v>
      </c>
      <c r="B32" s="43" t="s">
        <v>76</v>
      </c>
      <c r="C32" s="61">
        <v>111358.5</v>
      </c>
    </row>
    <row r="33" spans="1:3" s="11" customFormat="1" ht="45" customHeight="1">
      <c r="A33" s="9" t="s">
        <v>77</v>
      </c>
      <c r="B33" s="44" t="s">
        <v>78</v>
      </c>
      <c r="C33" s="61">
        <v>4081</v>
      </c>
    </row>
    <row r="34" spans="1:3" s="11" customFormat="1" ht="45" customHeight="1">
      <c r="A34" s="9" t="s">
        <v>80</v>
      </c>
      <c r="B34" s="44" t="s">
        <v>79</v>
      </c>
      <c r="C34" s="61">
        <v>5883</v>
      </c>
    </row>
    <row r="35" spans="1:3" s="11" customFormat="1" ht="31.5" customHeight="1">
      <c r="A35" s="23" t="s">
        <v>81</v>
      </c>
      <c r="B35" s="44" t="s">
        <v>82</v>
      </c>
      <c r="C35" s="61">
        <v>1404.3</v>
      </c>
    </row>
    <row r="36" spans="1:3" s="11" customFormat="1" ht="77.25" customHeight="1" hidden="1">
      <c r="A36" s="23" t="s">
        <v>162</v>
      </c>
      <c r="B36" s="44" t="s">
        <v>161</v>
      </c>
      <c r="C36" s="61">
        <v>0</v>
      </c>
    </row>
    <row r="37" spans="1:3" s="11" customFormat="1" ht="41.25" customHeight="1" hidden="1">
      <c r="A37" s="9" t="s">
        <v>83</v>
      </c>
      <c r="B37" s="10" t="s">
        <v>84</v>
      </c>
      <c r="C37" s="61">
        <v>0</v>
      </c>
    </row>
    <row r="38" spans="1:3" s="11" customFormat="1" ht="44.25" customHeight="1">
      <c r="A38" s="9" t="s">
        <v>85</v>
      </c>
      <c r="B38" s="10" t="s">
        <v>86</v>
      </c>
      <c r="C38" s="61">
        <f>C39+C40</f>
        <v>19800</v>
      </c>
    </row>
    <row r="39" spans="1:3" s="31" customFormat="1" ht="31.5" customHeight="1" hidden="1">
      <c r="A39" s="12" t="s">
        <v>85</v>
      </c>
      <c r="B39" s="30" t="s">
        <v>108</v>
      </c>
      <c r="C39" s="60">
        <v>19800</v>
      </c>
    </row>
    <row r="40" spans="1:3" s="31" customFormat="1" ht="57" customHeight="1" hidden="1">
      <c r="A40" s="12" t="s">
        <v>85</v>
      </c>
      <c r="B40" s="30" t="s">
        <v>86</v>
      </c>
      <c r="C40" s="60"/>
    </row>
    <row r="41" spans="1:3" s="8" customFormat="1" ht="21.75" customHeight="1">
      <c r="A41" s="16" t="s">
        <v>34</v>
      </c>
      <c r="B41" s="17" t="s">
        <v>35</v>
      </c>
      <c r="C41" s="59">
        <f>C42</f>
        <v>4400</v>
      </c>
    </row>
    <row r="42" spans="1:3" s="11" customFormat="1" ht="20.25" customHeight="1">
      <c r="A42" s="9" t="s">
        <v>36</v>
      </c>
      <c r="B42" s="10" t="s">
        <v>37</v>
      </c>
      <c r="C42" s="61">
        <v>4400</v>
      </c>
    </row>
    <row r="43" spans="1:3" s="8" customFormat="1" ht="24.75" customHeight="1">
      <c r="A43" s="16" t="s">
        <v>38</v>
      </c>
      <c r="B43" s="17" t="s">
        <v>182</v>
      </c>
      <c r="C43" s="59">
        <f>C45+C49+C52+C55</f>
        <v>117966.6</v>
      </c>
    </row>
    <row r="44" spans="1:3" s="8" customFormat="1" ht="27.75" customHeight="1" hidden="1">
      <c r="A44" s="32" t="s">
        <v>178</v>
      </c>
      <c r="B44" s="33" t="s">
        <v>177</v>
      </c>
      <c r="C44" s="61">
        <v>0</v>
      </c>
    </row>
    <row r="45" spans="1:3" s="8" customFormat="1" ht="24" customHeight="1" hidden="1">
      <c r="A45" s="32" t="s">
        <v>87</v>
      </c>
      <c r="B45" s="33" t="s">
        <v>88</v>
      </c>
      <c r="C45" s="61">
        <f>SUM(C46:C48)</f>
        <v>1761</v>
      </c>
    </row>
    <row r="46" spans="1:3" s="13" customFormat="1" ht="29.25" customHeight="1" hidden="1">
      <c r="A46" s="12" t="s">
        <v>87</v>
      </c>
      <c r="B46" s="30" t="s">
        <v>126</v>
      </c>
      <c r="C46" s="60">
        <v>550.8</v>
      </c>
    </row>
    <row r="47" spans="1:3" s="13" customFormat="1" ht="26.25" customHeight="1" hidden="1">
      <c r="A47" s="12" t="s">
        <v>87</v>
      </c>
      <c r="B47" s="30" t="s">
        <v>163</v>
      </c>
      <c r="C47" s="60">
        <v>734.3</v>
      </c>
    </row>
    <row r="48" spans="1:3" s="13" customFormat="1" ht="28.5" customHeight="1" hidden="1">
      <c r="A48" s="12" t="s">
        <v>87</v>
      </c>
      <c r="B48" s="30" t="s">
        <v>133</v>
      </c>
      <c r="C48" s="60">
        <f>475.9</f>
        <v>475.9</v>
      </c>
    </row>
    <row r="49" spans="1:3" s="8" customFormat="1" ht="23.25" customHeight="1" hidden="1">
      <c r="A49" s="32" t="s">
        <v>90</v>
      </c>
      <c r="B49" s="34" t="s">
        <v>89</v>
      </c>
      <c r="C49" s="61">
        <f>SUM(C50:C51)</f>
        <v>6236.4</v>
      </c>
    </row>
    <row r="50" spans="1:3" s="8" customFormat="1" ht="20.25" customHeight="1" hidden="1">
      <c r="A50" s="12" t="s">
        <v>90</v>
      </c>
      <c r="B50" s="26" t="s">
        <v>127</v>
      </c>
      <c r="C50" s="60">
        <v>6236.4</v>
      </c>
    </row>
    <row r="51" spans="1:3" s="8" customFormat="1" ht="20.25" customHeight="1" hidden="1">
      <c r="A51" s="12" t="s">
        <v>90</v>
      </c>
      <c r="B51" s="26" t="s">
        <v>128</v>
      </c>
      <c r="C51" s="60"/>
    </row>
    <row r="52" spans="1:3" s="8" customFormat="1" ht="22.5" customHeight="1" hidden="1">
      <c r="A52" s="32" t="s">
        <v>90</v>
      </c>
      <c r="B52" s="34" t="s">
        <v>132</v>
      </c>
      <c r="C52" s="61">
        <f>C53+C54</f>
        <v>1239.9</v>
      </c>
    </row>
    <row r="53" spans="1:3" s="13" customFormat="1" ht="21" customHeight="1" hidden="1">
      <c r="A53" s="12" t="s">
        <v>183</v>
      </c>
      <c r="B53" s="26" t="s">
        <v>92</v>
      </c>
      <c r="C53" s="60">
        <v>587.6</v>
      </c>
    </row>
    <row r="54" spans="1:3" s="13" customFormat="1" ht="33" customHeight="1" hidden="1">
      <c r="A54" s="12" t="s">
        <v>183</v>
      </c>
      <c r="B54" s="26" t="s">
        <v>134</v>
      </c>
      <c r="C54" s="60">
        <f>417.6+234.7</f>
        <v>652.3</v>
      </c>
    </row>
    <row r="55" spans="1:3" s="8" customFormat="1" ht="21.75" customHeight="1" hidden="1">
      <c r="A55" s="32" t="s">
        <v>90</v>
      </c>
      <c r="B55" s="34" t="s">
        <v>185</v>
      </c>
      <c r="C55" s="61">
        <f>C56</f>
        <v>108729.3</v>
      </c>
    </row>
    <row r="56" spans="1:3" s="13" customFormat="1" ht="21" customHeight="1" hidden="1">
      <c r="A56" s="12" t="s">
        <v>184</v>
      </c>
      <c r="B56" s="26" t="s">
        <v>91</v>
      </c>
      <c r="C56" s="60">
        <v>108729.3</v>
      </c>
    </row>
    <row r="57" spans="1:3" s="8" customFormat="1" ht="24.75" customHeight="1">
      <c r="A57" s="16" t="s">
        <v>39</v>
      </c>
      <c r="B57" s="17" t="s">
        <v>40</v>
      </c>
      <c r="C57" s="59">
        <f>C58+C59+C60+C61</f>
        <v>52101.8</v>
      </c>
    </row>
    <row r="58" spans="1:3" s="11" customFormat="1" ht="21.75" customHeight="1" hidden="1">
      <c r="A58" s="9" t="s">
        <v>94</v>
      </c>
      <c r="B58" s="25" t="s">
        <v>93</v>
      </c>
      <c r="C58" s="61">
        <v>0</v>
      </c>
    </row>
    <row r="59" spans="1:3" s="11" customFormat="1" ht="57" customHeight="1">
      <c r="A59" s="9" t="s">
        <v>95</v>
      </c>
      <c r="B59" s="25" t="s">
        <v>96</v>
      </c>
      <c r="C59" s="61">
        <v>19101.8</v>
      </c>
    </row>
    <row r="60" spans="1:3" s="11" customFormat="1" ht="33.75" customHeight="1">
      <c r="A60" s="9" t="s">
        <v>98</v>
      </c>
      <c r="B60" s="10" t="s">
        <v>97</v>
      </c>
      <c r="C60" s="61">
        <v>5000</v>
      </c>
    </row>
    <row r="61" spans="1:3" s="11" customFormat="1" ht="45" customHeight="1">
      <c r="A61" s="9" t="s">
        <v>100</v>
      </c>
      <c r="B61" s="10" t="s">
        <v>99</v>
      </c>
      <c r="C61" s="61">
        <v>28000</v>
      </c>
    </row>
    <row r="62" spans="1:3" s="8" customFormat="1" ht="23.25" customHeight="1">
      <c r="A62" s="16" t="s">
        <v>41</v>
      </c>
      <c r="B62" s="17" t="s">
        <v>42</v>
      </c>
      <c r="C62" s="59">
        <v>14780</v>
      </c>
    </row>
    <row r="63" spans="1:3" s="8" customFormat="1" ht="23.25" customHeight="1">
      <c r="A63" s="16" t="s">
        <v>43</v>
      </c>
      <c r="B63" s="17" t="s">
        <v>44</v>
      </c>
      <c r="C63" s="59">
        <f>C64+C65</f>
        <v>4770.4</v>
      </c>
    </row>
    <row r="64" spans="1:3" s="11" customFormat="1" ht="21.75" customHeight="1" hidden="1">
      <c r="A64" s="9" t="s">
        <v>101</v>
      </c>
      <c r="B64" s="10" t="s">
        <v>102</v>
      </c>
      <c r="C64" s="61"/>
    </row>
    <row r="65" spans="1:3" s="11" customFormat="1" ht="21.75" customHeight="1" hidden="1">
      <c r="A65" s="9" t="s">
        <v>103</v>
      </c>
      <c r="B65" s="19" t="s">
        <v>104</v>
      </c>
      <c r="C65" s="61">
        <f>SUM(C66:C69)</f>
        <v>4770.4</v>
      </c>
    </row>
    <row r="66" spans="1:3" s="31" customFormat="1" ht="21.75" customHeight="1" hidden="1">
      <c r="A66" s="12" t="s">
        <v>103</v>
      </c>
      <c r="B66" s="30" t="s">
        <v>167</v>
      </c>
      <c r="C66" s="60"/>
    </row>
    <row r="67" spans="1:3" s="31" customFormat="1" ht="27" customHeight="1" hidden="1">
      <c r="A67" s="12" t="s">
        <v>168</v>
      </c>
      <c r="B67" s="30" t="s">
        <v>106</v>
      </c>
      <c r="C67" s="60">
        <v>3000</v>
      </c>
    </row>
    <row r="68" spans="1:3" s="31" customFormat="1" ht="41.25" customHeight="1" hidden="1">
      <c r="A68" s="12" t="s">
        <v>169</v>
      </c>
      <c r="B68" s="30" t="s">
        <v>105</v>
      </c>
      <c r="C68" s="60">
        <v>1770.4</v>
      </c>
    </row>
    <row r="69" spans="1:3" s="31" customFormat="1" ht="29.25" customHeight="1" hidden="1">
      <c r="A69" s="12" t="s">
        <v>170</v>
      </c>
      <c r="B69" s="30" t="s">
        <v>164</v>
      </c>
      <c r="C69" s="60"/>
    </row>
    <row r="70" spans="1:3" s="8" customFormat="1" ht="23.25" customHeight="1">
      <c r="A70" s="16" t="s">
        <v>45</v>
      </c>
      <c r="B70" s="28" t="s">
        <v>46</v>
      </c>
      <c r="C70" s="59">
        <f>C72+C74+C115+C136+C142+C144+C145</f>
        <v>2177048</v>
      </c>
    </row>
    <row r="71" spans="1:3" s="8" customFormat="1" ht="28.5" customHeight="1">
      <c r="A71" s="24" t="s">
        <v>67</v>
      </c>
      <c r="B71" s="28" t="s">
        <v>68</v>
      </c>
      <c r="C71" s="59">
        <f>C72+C74+C115+C136</f>
        <v>2177048</v>
      </c>
    </row>
    <row r="72" spans="1:3" s="8" customFormat="1" ht="22.5" customHeight="1">
      <c r="A72" s="24" t="s">
        <v>186</v>
      </c>
      <c r="B72" s="17" t="s">
        <v>64</v>
      </c>
      <c r="C72" s="62">
        <f>C73</f>
        <v>239104</v>
      </c>
    </row>
    <row r="73" spans="1:3" s="14" customFormat="1" ht="21" customHeight="1">
      <c r="A73" s="9" t="s">
        <v>187</v>
      </c>
      <c r="B73" s="15" t="s">
        <v>107</v>
      </c>
      <c r="C73" s="63">
        <v>239104</v>
      </c>
    </row>
    <row r="74" spans="1:3" s="8" customFormat="1" ht="30" customHeight="1">
      <c r="A74" s="16" t="s">
        <v>188</v>
      </c>
      <c r="B74" s="17" t="s">
        <v>65</v>
      </c>
      <c r="C74" s="59">
        <f>C75+C79+C80+C81+C82+C83+C84+C85</f>
        <v>81476</v>
      </c>
    </row>
    <row r="75" spans="1:3" s="14" customFormat="1" ht="27.75" customHeight="1" hidden="1">
      <c r="A75" s="53" t="s">
        <v>206</v>
      </c>
      <c r="B75" s="15" t="s">
        <v>124</v>
      </c>
      <c r="C75" s="63">
        <f>SUM(C76:C78)</f>
        <v>0</v>
      </c>
    </row>
    <row r="76" spans="1:3" s="13" customFormat="1" ht="42" customHeight="1" hidden="1">
      <c r="A76" s="54" t="s">
        <v>207</v>
      </c>
      <c r="B76" s="51" t="s">
        <v>137</v>
      </c>
      <c r="C76" s="64"/>
    </row>
    <row r="77" spans="1:3" s="13" customFormat="1" ht="42" customHeight="1" hidden="1">
      <c r="A77" s="54" t="s">
        <v>208</v>
      </c>
      <c r="B77" s="51" t="s">
        <v>137</v>
      </c>
      <c r="C77" s="64"/>
    </row>
    <row r="78" spans="1:3" s="13" customFormat="1" ht="42" customHeight="1" hidden="1">
      <c r="A78" s="54" t="s">
        <v>209</v>
      </c>
      <c r="B78" s="51" t="s">
        <v>137</v>
      </c>
      <c r="C78" s="64"/>
    </row>
    <row r="79" spans="1:3" s="14" customFormat="1" ht="43.5" customHeight="1" hidden="1">
      <c r="A79" s="9" t="s">
        <v>189</v>
      </c>
      <c r="B79" s="15" t="s">
        <v>141</v>
      </c>
      <c r="C79" s="63"/>
    </row>
    <row r="80" spans="1:3" s="14" customFormat="1" ht="43.5" customHeight="1" hidden="1">
      <c r="A80" s="9" t="s">
        <v>190</v>
      </c>
      <c r="B80" s="15" t="s">
        <v>142</v>
      </c>
      <c r="C80" s="63"/>
    </row>
    <row r="81" spans="1:3" s="14" customFormat="1" ht="32.25" customHeight="1" hidden="1">
      <c r="A81" s="9" t="s">
        <v>191</v>
      </c>
      <c r="B81" s="15" t="s">
        <v>143</v>
      </c>
      <c r="C81" s="63"/>
    </row>
    <row r="82" spans="1:3" s="14" customFormat="1" ht="21" customHeight="1" hidden="1">
      <c r="A82" s="9" t="s">
        <v>192</v>
      </c>
      <c r="B82" s="15" t="s">
        <v>144</v>
      </c>
      <c r="C82" s="63"/>
    </row>
    <row r="83" spans="1:3" s="14" customFormat="1" ht="28.5" customHeight="1" hidden="1">
      <c r="A83" s="9" t="s">
        <v>193</v>
      </c>
      <c r="B83" s="15" t="s">
        <v>145</v>
      </c>
      <c r="C83" s="63"/>
    </row>
    <row r="84" spans="1:3" s="14" customFormat="1" ht="21" customHeight="1" hidden="1">
      <c r="A84" s="9" t="s">
        <v>194</v>
      </c>
      <c r="B84" s="15" t="s">
        <v>146</v>
      </c>
      <c r="C84" s="63"/>
    </row>
    <row r="85" spans="1:3" s="14" customFormat="1" ht="22.5" customHeight="1">
      <c r="A85" s="9" t="s">
        <v>195</v>
      </c>
      <c r="B85" s="15" t="s">
        <v>112</v>
      </c>
      <c r="C85" s="63">
        <f>SUM(C86:C114)</f>
        <v>81476</v>
      </c>
    </row>
    <row r="86" spans="1:3" s="13" customFormat="1" ht="42.75" customHeight="1">
      <c r="A86" s="12"/>
      <c r="B86" s="45" t="s">
        <v>218</v>
      </c>
      <c r="C86" s="64">
        <v>1607</v>
      </c>
    </row>
    <row r="87" spans="1:3" s="13" customFormat="1" ht="31.5" customHeight="1">
      <c r="A87" s="12"/>
      <c r="B87" s="45" t="s">
        <v>113</v>
      </c>
      <c r="C87" s="64">
        <v>9203</v>
      </c>
    </row>
    <row r="88" spans="1:3" s="13" customFormat="1" ht="30" customHeight="1" hidden="1">
      <c r="A88" s="12"/>
      <c r="B88" s="45" t="s">
        <v>140</v>
      </c>
      <c r="C88" s="64"/>
    </row>
    <row r="89" spans="1:3" s="13" customFormat="1" ht="30" customHeight="1" hidden="1">
      <c r="A89" s="12"/>
      <c r="B89" s="45" t="s">
        <v>139</v>
      </c>
      <c r="C89" s="64"/>
    </row>
    <row r="90" spans="1:3" s="13" customFormat="1" ht="22.5" customHeight="1" hidden="1">
      <c r="A90" s="12"/>
      <c r="B90" s="45" t="s">
        <v>138</v>
      </c>
      <c r="C90" s="64"/>
    </row>
    <row r="91" spans="1:3" s="13" customFormat="1" ht="55.5" customHeight="1" hidden="1">
      <c r="A91" s="12"/>
      <c r="B91" s="45" t="s">
        <v>135</v>
      </c>
      <c r="C91" s="64"/>
    </row>
    <row r="92" spans="1:3" s="13" customFormat="1" ht="41.25" customHeight="1" hidden="1">
      <c r="A92" s="12"/>
      <c r="B92" s="45" t="s">
        <v>147</v>
      </c>
      <c r="C92" s="64"/>
    </row>
    <row r="93" spans="1:3" s="13" customFormat="1" ht="32.25" customHeight="1" hidden="1">
      <c r="A93" s="12"/>
      <c r="B93" s="45" t="s">
        <v>148</v>
      </c>
      <c r="C93" s="64"/>
    </row>
    <row r="94" spans="1:3" s="13" customFormat="1" ht="32.25" customHeight="1" hidden="1">
      <c r="A94" s="12"/>
      <c r="B94" s="45" t="s">
        <v>149</v>
      </c>
      <c r="C94" s="64"/>
    </row>
    <row r="95" spans="1:3" s="13" customFormat="1" ht="30.75" customHeight="1" hidden="1">
      <c r="A95" s="12"/>
      <c r="B95" s="45" t="s">
        <v>150</v>
      </c>
      <c r="C95" s="64"/>
    </row>
    <row r="96" spans="1:3" s="13" customFormat="1" ht="22.5" customHeight="1" hidden="1">
      <c r="A96" s="12"/>
      <c r="B96" s="45" t="s">
        <v>151</v>
      </c>
      <c r="C96" s="64"/>
    </row>
    <row r="97" spans="1:3" s="13" customFormat="1" ht="30.75" customHeight="1" hidden="1">
      <c r="A97" s="12"/>
      <c r="B97" s="45" t="s">
        <v>152</v>
      </c>
      <c r="C97" s="64"/>
    </row>
    <row r="98" spans="1:3" s="13" customFormat="1" ht="22.5" customHeight="1" hidden="1">
      <c r="A98" s="12"/>
      <c r="B98" s="45" t="s">
        <v>153</v>
      </c>
      <c r="C98" s="64"/>
    </row>
    <row r="99" spans="1:3" s="13" customFormat="1" ht="44.25" customHeight="1" hidden="1">
      <c r="A99" s="12"/>
      <c r="B99" s="45" t="s">
        <v>154</v>
      </c>
      <c r="C99" s="64"/>
    </row>
    <row r="100" spans="1:3" s="13" customFormat="1" ht="22.5" customHeight="1" hidden="1">
      <c r="A100" s="12"/>
      <c r="B100" s="45" t="s">
        <v>155</v>
      </c>
      <c r="C100" s="64"/>
    </row>
    <row r="101" spans="1:3" s="13" customFormat="1" ht="23.25" customHeight="1" hidden="1">
      <c r="A101" s="12"/>
      <c r="B101" s="45" t="s">
        <v>156</v>
      </c>
      <c r="C101" s="64"/>
    </row>
    <row r="102" spans="1:3" s="13" customFormat="1" ht="23.25" customHeight="1" hidden="1">
      <c r="A102" s="12"/>
      <c r="B102" s="45" t="s">
        <v>157</v>
      </c>
      <c r="C102" s="64"/>
    </row>
    <row r="103" spans="1:3" s="13" customFormat="1" ht="30.75" customHeight="1" hidden="1">
      <c r="A103" s="12"/>
      <c r="B103" s="45" t="s">
        <v>158</v>
      </c>
      <c r="C103" s="64"/>
    </row>
    <row r="104" spans="1:3" s="13" customFormat="1" ht="30.75" customHeight="1" hidden="1">
      <c r="A104" s="12"/>
      <c r="B104" s="45" t="s">
        <v>175</v>
      </c>
      <c r="C104" s="64"/>
    </row>
    <row r="105" spans="1:3" s="13" customFormat="1" ht="30.75" customHeight="1" hidden="1">
      <c r="A105" s="12"/>
      <c r="B105" s="45" t="s">
        <v>172</v>
      </c>
      <c r="C105" s="64"/>
    </row>
    <row r="106" spans="1:3" s="13" customFormat="1" ht="30.75" customHeight="1" hidden="1">
      <c r="A106" s="12"/>
      <c r="B106" s="45" t="s">
        <v>173</v>
      </c>
      <c r="C106" s="64"/>
    </row>
    <row r="107" spans="1:3" s="13" customFormat="1" ht="42" customHeight="1" hidden="1">
      <c r="A107" s="12"/>
      <c r="B107" s="45" t="s">
        <v>171</v>
      </c>
      <c r="C107" s="64"/>
    </row>
    <row r="108" spans="1:3" s="13" customFormat="1" ht="24.75" customHeight="1" hidden="1">
      <c r="A108" s="12"/>
      <c r="B108" s="45" t="s">
        <v>174</v>
      </c>
      <c r="C108" s="64"/>
    </row>
    <row r="109" spans="1:3" s="13" customFormat="1" ht="41.25" customHeight="1">
      <c r="A109" s="12"/>
      <c r="B109" s="45" t="s">
        <v>179</v>
      </c>
      <c r="C109" s="64">
        <v>43196</v>
      </c>
    </row>
    <row r="110" spans="1:3" s="13" customFormat="1" ht="55.5" customHeight="1" hidden="1">
      <c r="A110" s="12"/>
      <c r="B110" s="45" t="s">
        <v>136</v>
      </c>
      <c r="C110" s="64"/>
    </row>
    <row r="111" spans="1:3" s="13" customFormat="1" ht="30" customHeight="1">
      <c r="A111" s="12"/>
      <c r="B111" s="45" t="s">
        <v>219</v>
      </c>
      <c r="C111" s="64">
        <v>27470</v>
      </c>
    </row>
    <row r="112" spans="1:3" s="13" customFormat="1" ht="33" customHeight="1" hidden="1">
      <c r="A112" s="12"/>
      <c r="B112" s="45"/>
      <c r="C112" s="64"/>
    </row>
    <row r="113" spans="1:3" s="13" customFormat="1" ht="33" customHeight="1" hidden="1">
      <c r="A113" s="12"/>
      <c r="B113" s="45"/>
      <c r="C113" s="64"/>
    </row>
    <row r="114" spans="1:3" s="13" customFormat="1" ht="33" customHeight="1" hidden="1">
      <c r="A114" s="12"/>
      <c r="B114" s="45"/>
      <c r="C114" s="64"/>
    </row>
    <row r="115" spans="1:3" s="8" customFormat="1" ht="21" customHeight="1">
      <c r="A115" s="16" t="s">
        <v>196</v>
      </c>
      <c r="B115" s="17" t="s">
        <v>66</v>
      </c>
      <c r="C115" s="59">
        <f>C116+C119+C128+C129+C130+C131</f>
        <v>1856468</v>
      </c>
    </row>
    <row r="116" spans="1:4" ht="30.75" customHeight="1">
      <c r="A116" s="9" t="s">
        <v>197</v>
      </c>
      <c r="B116" s="15" t="s">
        <v>114</v>
      </c>
      <c r="C116" s="61">
        <f>C117+C118</f>
        <v>51518</v>
      </c>
      <c r="D116" s="2"/>
    </row>
    <row r="117" spans="1:3" s="31" customFormat="1" ht="23.25" customHeight="1" hidden="1">
      <c r="A117" s="12"/>
      <c r="B117" s="45" t="s">
        <v>115</v>
      </c>
      <c r="C117" s="60">
        <v>46889</v>
      </c>
    </row>
    <row r="118" spans="1:3" s="31" customFormat="1" ht="27" customHeight="1" hidden="1">
      <c r="A118" s="12"/>
      <c r="B118" s="45" t="s">
        <v>116</v>
      </c>
      <c r="C118" s="60">
        <v>4629</v>
      </c>
    </row>
    <row r="119" spans="1:4" ht="28.5" customHeight="1">
      <c r="A119" s="9" t="s">
        <v>198</v>
      </c>
      <c r="B119" s="15" t="s">
        <v>117</v>
      </c>
      <c r="C119" s="61">
        <f>SUM(C120:C127)</f>
        <v>83060</v>
      </c>
      <c r="D119" s="2"/>
    </row>
    <row r="120" spans="1:3" s="31" customFormat="1" ht="22.5" customHeight="1">
      <c r="A120" s="12"/>
      <c r="B120" s="45" t="s">
        <v>118</v>
      </c>
      <c r="C120" s="60">
        <v>1510</v>
      </c>
    </row>
    <row r="121" spans="1:3" s="31" customFormat="1" ht="56.25" customHeight="1">
      <c r="A121" s="12"/>
      <c r="B121" s="45" t="s">
        <v>220</v>
      </c>
      <c r="C121" s="60">
        <v>59202</v>
      </c>
    </row>
    <row r="122" spans="1:3" s="31" customFormat="1" ht="29.25" customHeight="1">
      <c r="A122" s="12"/>
      <c r="B122" s="45" t="s">
        <v>125</v>
      </c>
      <c r="C122" s="60">
        <v>4540</v>
      </c>
    </row>
    <row r="123" spans="1:3" s="31" customFormat="1" ht="46.5" customHeight="1">
      <c r="A123" s="12"/>
      <c r="B123" s="45" t="s">
        <v>221</v>
      </c>
      <c r="C123" s="60">
        <v>4749</v>
      </c>
    </row>
    <row r="124" spans="1:3" s="31" customFormat="1" ht="41.25" customHeight="1">
      <c r="A124" s="12"/>
      <c r="B124" s="45" t="s">
        <v>119</v>
      </c>
      <c r="C124" s="60">
        <v>576</v>
      </c>
    </row>
    <row r="125" spans="1:3" s="31" customFormat="1" ht="30" customHeight="1">
      <c r="A125" s="12"/>
      <c r="B125" s="45" t="s">
        <v>159</v>
      </c>
      <c r="C125" s="60">
        <v>540</v>
      </c>
    </row>
    <row r="126" spans="1:3" s="31" customFormat="1" ht="42.75" customHeight="1">
      <c r="A126" s="12"/>
      <c r="B126" s="45" t="s">
        <v>120</v>
      </c>
      <c r="C126" s="60">
        <v>2622</v>
      </c>
    </row>
    <row r="127" spans="1:3" s="31" customFormat="1" ht="24.75" customHeight="1">
      <c r="A127" s="12"/>
      <c r="B127" s="45" t="s">
        <v>223</v>
      </c>
      <c r="C127" s="60">
        <v>9321</v>
      </c>
    </row>
    <row r="128" spans="1:4" ht="42" customHeight="1">
      <c r="A128" s="9" t="s">
        <v>199</v>
      </c>
      <c r="B128" s="15" t="s">
        <v>121</v>
      </c>
      <c r="C128" s="61">
        <f>50206+2298</f>
        <v>52504</v>
      </c>
      <c r="D128" s="2"/>
    </row>
    <row r="129" spans="1:4" ht="41.25" customHeight="1">
      <c r="A129" s="9" t="s">
        <v>200</v>
      </c>
      <c r="B129" s="15" t="s">
        <v>122</v>
      </c>
      <c r="C129" s="61">
        <v>30760</v>
      </c>
      <c r="D129" s="2"/>
    </row>
    <row r="130" spans="1:4" ht="42" customHeight="1" hidden="1">
      <c r="A130" s="9" t="s">
        <v>201</v>
      </c>
      <c r="B130" s="15" t="s">
        <v>166</v>
      </c>
      <c r="C130" s="61"/>
      <c r="D130" s="2"/>
    </row>
    <row r="131" spans="1:4" ht="23.25" customHeight="1">
      <c r="A131" s="9" t="s">
        <v>202</v>
      </c>
      <c r="B131" s="15" t="s">
        <v>123</v>
      </c>
      <c r="C131" s="61">
        <f>SUM(C132:C135)</f>
        <v>1638626</v>
      </c>
      <c r="D131" s="2"/>
    </row>
    <row r="132" spans="1:3" s="31" customFormat="1" ht="79.5" customHeight="1">
      <c r="A132" s="12"/>
      <c r="B132" s="45" t="s">
        <v>129</v>
      </c>
      <c r="C132" s="60">
        <v>973193</v>
      </c>
    </row>
    <row r="133" spans="1:3" s="31" customFormat="1" ht="69" customHeight="1">
      <c r="A133" s="12"/>
      <c r="B133" s="45" t="s">
        <v>130</v>
      </c>
      <c r="C133" s="60">
        <v>639551</v>
      </c>
    </row>
    <row r="134" spans="1:3" s="31" customFormat="1" ht="30" customHeight="1">
      <c r="A134" s="12"/>
      <c r="B134" s="45" t="s">
        <v>222</v>
      </c>
      <c r="C134" s="60">
        <v>21696</v>
      </c>
    </row>
    <row r="135" spans="1:3" s="31" customFormat="1" ht="81" customHeight="1">
      <c r="A135" s="12"/>
      <c r="B135" s="45" t="s">
        <v>131</v>
      </c>
      <c r="C135" s="60">
        <v>4186</v>
      </c>
    </row>
    <row r="136" spans="1:3" s="8" customFormat="1" ht="23.25" customHeight="1" hidden="1">
      <c r="A136" s="16" t="s">
        <v>203</v>
      </c>
      <c r="B136" s="7" t="s">
        <v>47</v>
      </c>
      <c r="C136" s="59">
        <v>0</v>
      </c>
    </row>
    <row r="137" spans="1:3" s="11" customFormat="1" ht="32.25" customHeight="1" hidden="1">
      <c r="A137" s="18" t="s">
        <v>204</v>
      </c>
      <c r="B137" s="10" t="s">
        <v>110</v>
      </c>
      <c r="C137" s="61"/>
    </row>
    <row r="138" spans="1:3" s="11" customFormat="1" ht="24" customHeight="1" hidden="1">
      <c r="A138" s="18" t="s">
        <v>205</v>
      </c>
      <c r="B138" s="10" t="s">
        <v>111</v>
      </c>
      <c r="C138" s="61">
        <v>0</v>
      </c>
    </row>
    <row r="139" spans="1:3" s="31" customFormat="1" ht="23.25" customHeight="1" hidden="1">
      <c r="A139" s="12"/>
      <c r="B139" s="45" t="s">
        <v>165</v>
      </c>
      <c r="C139" s="60"/>
    </row>
    <row r="140" spans="1:3" s="31" customFormat="1" ht="28.5" customHeight="1" hidden="1">
      <c r="A140" s="12"/>
      <c r="B140" s="45" t="s">
        <v>160</v>
      </c>
      <c r="C140" s="60"/>
    </row>
    <row r="141" spans="1:3" s="31" customFormat="1" ht="23.25" customHeight="1" hidden="1">
      <c r="A141" s="12"/>
      <c r="B141" s="30"/>
      <c r="C141" s="60"/>
    </row>
    <row r="142" spans="1:3" s="41" customFormat="1" ht="20.25" customHeight="1" hidden="1">
      <c r="A142" s="39" t="s">
        <v>212</v>
      </c>
      <c r="B142" s="40" t="s">
        <v>48</v>
      </c>
      <c r="C142" s="65">
        <f>SUM(C143:C143)</f>
        <v>0</v>
      </c>
    </row>
    <row r="143" spans="1:3" s="42" customFormat="1" ht="27" customHeight="1" hidden="1">
      <c r="A143" s="18" t="s">
        <v>211</v>
      </c>
      <c r="B143" s="10" t="s">
        <v>109</v>
      </c>
      <c r="C143" s="66"/>
    </row>
    <row r="144" spans="1:4" ht="53.25" customHeight="1" hidden="1">
      <c r="A144" s="6" t="s">
        <v>0</v>
      </c>
      <c r="B144" s="7" t="s">
        <v>210</v>
      </c>
      <c r="C144" s="59"/>
      <c r="D144" s="2"/>
    </row>
    <row r="145" spans="1:4" ht="32.25" customHeight="1" hidden="1">
      <c r="A145" s="6" t="s">
        <v>1</v>
      </c>
      <c r="B145" s="7" t="s">
        <v>2</v>
      </c>
      <c r="C145" s="59"/>
      <c r="D145" s="2"/>
    </row>
    <row r="146" spans="1:3" s="8" customFormat="1" ht="23.25" customHeight="1">
      <c r="A146" s="24"/>
      <c r="B146" s="38" t="s">
        <v>3</v>
      </c>
      <c r="C146" s="67">
        <f>C8+C70</f>
        <v>5168316.1</v>
      </c>
    </row>
    <row r="147" spans="1:4" s="20" customFormat="1" ht="13.5" customHeight="1">
      <c r="A147" s="1"/>
      <c r="B147" s="1"/>
      <c r="C147" s="1"/>
      <c r="D147" s="50"/>
    </row>
    <row r="148" spans="1:3" ht="15" customHeight="1">
      <c r="A148" s="29"/>
      <c r="B148" s="29"/>
      <c r="C148" s="29"/>
    </row>
    <row r="149" ht="13.5"/>
    <row r="150" ht="13.5"/>
    <row r="151" spans="2:3" ht="13.5">
      <c r="B151" s="3"/>
      <c r="C151" s="3"/>
    </row>
    <row r="152" ht="13.5"/>
  </sheetData>
  <sheetProtection/>
  <mergeCells count="3">
    <mergeCell ref="A4:C4"/>
    <mergeCell ref="B1:C1"/>
    <mergeCell ref="B2:C2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65" r:id="rId1"/>
  <rowBreaks count="1" manualBreakCount="1">
    <brk id="6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tabSelected="1" view="pageBreakPreview" zoomScaleSheetLayoutView="100" workbookViewId="0" topLeftCell="A1">
      <selection activeCell="B11" sqref="B11"/>
    </sheetView>
  </sheetViews>
  <sheetFormatPr defaultColWidth="9.125" defaultRowHeight="5.25" customHeight="1"/>
  <cols>
    <col min="1" max="1" width="21.625" style="1" customWidth="1"/>
    <col min="2" max="2" width="79.625" style="1" customWidth="1"/>
    <col min="3" max="4" width="10.50390625" style="2" customWidth="1"/>
    <col min="5" max="5" width="10.625" style="48" customWidth="1"/>
    <col min="6" max="6" width="11.375" style="2" customWidth="1"/>
    <col min="7" max="16384" width="9.125" style="2" customWidth="1"/>
  </cols>
  <sheetData>
    <row r="1" spans="2:4" ht="69" customHeight="1">
      <c r="B1" s="71" t="s">
        <v>216</v>
      </c>
      <c r="C1" s="71"/>
      <c r="D1" s="71"/>
    </row>
    <row r="2" spans="2:4" ht="20.25" customHeight="1">
      <c r="B2" s="73" t="s">
        <v>226</v>
      </c>
      <c r="C2" s="73"/>
      <c r="D2" s="73"/>
    </row>
    <row r="3" spans="2:3" ht="14.25" customHeight="1">
      <c r="B3" s="3"/>
      <c r="C3" s="3"/>
    </row>
    <row r="4" spans="1:5" s="4" customFormat="1" ht="14.25" customHeight="1">
      <c r="A4" s="70" t="s">
        <v>214</v>
      </c>
      <c r="B4" s="70"/>
      <c r="C4" s="70"/>
      <c r="D4" s="70"/>
      <c r="E4" s="49"/>
    </row>
    <row r="5" spans="1:5" s="4" customFormat="1" ht="14.25" customHeight="1">
      <c r="A5" s="57"/>
      <c r="B5" s="57"/>
      <c r="C5" s="57"/>
      <c r="E5" s="49"/>
    </row>
    <row r="6" spans="1:4" ht="13.5" customHeight="1">
      <c r="A6" s="5"/>
      <c r="B6" s="5"/>
      <c r="C6" s="35"/>
      <c r="D6" s="35" t="s">
        <v>63</v>
      </c>
    </row>
    <row r="7" spans="1:4" s="47" customFormat="1" ht="21" customHeight="1">
      <c r="A7" s="74" t="s">
        <v>5</v>
      </c>
      <c r="B7" s="74" t="s">
        <v>62</v>
      </c>
      <c r="C7" s="76" t="s">
        <v>215</v>
      </c>
      <c r="D7" s="77"/>
    </row>
    <row r="8" spans="1:4" s="47" customFormat="1" ht="21" customHeight="1">
      <c r="A8" s="75"/>
      <c r="B8" s="75"/>
      <c r="C8" s="55" t="s">
        <v>180</v>
      </c>
      <c r="D8" s="55" t="s">
        <v>181</v>
      </c>
    </row>
    <row r="9" spans="1:4" s="8" customFormat="1" ht="23.25" customHeight="1">
      <c r="A9" s="16" t="s">
        <v>6</v>
      </c>
      <c r="B9" s="28" t="s">
        <v>7</v>
      </c>
      <c r="C9" s="59">
        <f>C10+C16+C18+C23+C26+C29+C30+C42+C44+C58+C63+C64</f>
        <v>3141265.8</v>
      </c>
      <c r="D9" s="59">
        <f>D10+D16+D18+D23+D26+D29+D30+D42+D44+D58+D63+D64</f>
        <v>3158783.88</v>
      </c>
    </row>
    <row r="10" spans="1:4" s="8" customFormat="1" ht="21.75" customHeight="1">
      <c r="A10" s="16" t="s">
        <v>8</v>
      </c>
      <c r="B10" s="17" t="s">
        <v>9</v>
      </c>
      <c r="C10" s="59">
        <f>C11</f>
        <v>1797652</v>
      </c>
      <c r="D10" s="59">
        <f>D11</f>
        <v>1828806</v>
      </c>
    </row>
    <row r="11" spans="1:4" s="11" customFormat="1" ht="21" customHeight="1">
      <c r="A11" s="9" t="s">
        <v>10</v>
      </c>
      <c r="B11" s="10" t="s">
        <v>11</v>
      </c>
      <c r="C11" s="69">
        <f>SUM(C12:C15)</f>
        <v>1797652</v>
      </c>
      <c r="D11" s="69">
        <f>SUM(D12:D15)</f>
        <v>1828806</v>
      </c>
    </row>
    <row r="12" spans="1:4" s="31" customFormat="1" ht="61.5" customHeight="1" hidden="1">
      <c r="A12" s="12" t="s">
        <v>51</v>
      </c>
      <c r="B12" s="30" t="s">
        <v>56</v>
      </c>
      <c r="C12" s="60">
        <v>1758506</v>
      </c>
      <c r="D12" s="60">
        <v>1790437</v>
      </c>
    </row>
    <row r="13" spans="1:4" s="31" customFormat="1" ht="79.5" customHeight="1" hidden="1">
      <c r="A13" s="12" t="s">
        <v>53</v>
      </c>
      <c r="B13" s="30" t="s">
        <v>52</v>
      </c>
      <c r="C13" s="60">
        <v>6000</v>
      </c>
      <c r="D13" s="60">
        <v>6000</v>
      </c>
    </row>
    <row r="14" spans="1:4" s="31" customFormat="1" ht="36.75" customHeight="1" hidden="1">
      <c r="A14" s="12" t="s">
        <v>54</v>
      </c>
      <c r="B14" s="30" t="s">
        <v>61</v>
      </c>
      <c r="C14" s="60">
        <v>16000</v>
      </c>
      <c r="D14" s="60">
        <v>16000</v>
      </c>
    </row>
    <row r="15" spans="1:4" s="31" customFormat="1" ht="68.25" customHeight="1" hidden="1">
      <c r="A15" s="12" t="s">
        <v>55</v>
      </c>
      <c r="B15" s="30" t="s">
        <v>57</v>
      </c>
      <c r="C15" s="60">
        <v>17146</v>
      </c>
      <c r="D15" s="60">
        <v>16369</v>
      </c>
    </row>
    <row r="16" spans="1:4" s="8" customFormat="1" ht="27" customHeight="1">
      <c r="A16" s="22" t="s">
        <v>49</v>
      </c>
      <c r="B16" s="27" t="s">
        <v>50</v>
      </c>
      <c r="C16" s="59">
        <f>C17</f>
        <v>79600</v>
      </c>
      <c r="D16" s="59">
        <f>D17</f>
        <v>79600</v>
      </c>
    </row>
    <row r="17" spans="1:4" s="11" customFormat="1" ht="21.75" customHeight="1">
      <c r="A17" s="9" t="s">
        <v>58</v>
      </c>
      <c r="B17" s="10" t="s">
        <v>59</v>
      </c>
      <c r="C17" s="61">
        <v>79600</v>
      </c>
      <c r="D17" s="61">
        <v>79600</v>
      </c>
    </row>
    <row r="18" spans="1:4" s="8" customFormat="1" ht="20.25" customHeight="1">
      <c r="A18" s="16" t="s">
        <v>12</v>
      </c>
      <c r="B18" s="17" t="s">
        <v>13</v>
      </c>
      <c r="C18" s="59">
        <f>C19+C20+C21+C22</f>
        <v>232186</v>
      </c>
      <c r="D18" s="59">
        <f>D19+D20+D21+D22</f>
        <v>217403.47999999998</v>
      </c>
    </row>
    <row r="19" spans="1:4" s="11" customFormat="1" ht="21" customHeight="1">
      <c r="A19" s="9" t="s">
        <v>14</v>
      </c>
      <c r="B19" s="10" t="s">
        <v>15</v>
      </c>
      <c r="C19" s="61">
        <v>131030.99999999999</v>
      </c>
      <c r="D19" s="61">
        <v>141513.47999999998</v>
      </c>
    </row>
    <row r="20" spans="1:4" s="11" customFormat="1" ht="21" customHeight="1">
      <c r="A20" s="9" t="s">
        <v>16</v>
      </c>
      <c r="B20" s="10" t="s">
        <v>17</v>
      </c>
      <c r="C20" s="61">
        <v>61155</v>
      </c>
      <c r="D20" s="61">
        <v>15890</v>
      </c>
    </row>
    <row r="21" spans="1:4" s="11" customFormat="1" ht="21" customHeight="1" hidden="1">
      <c r="A21" s="9" t="s">
        <v>18</v>
      </c>
      <c r="B21" s="10" t="s">
        <v>19</v>
      </c>
      <c r="C21" s="61">
        <v>0</v>
      </c>
      <c r="D21" s="61">
        <v>0</v>
      </c>
    </row>
    <row r="22" spans="1:4" s="11" customFormat="1" ht="21" customHeight="1">
      <c r="A22" s="9" t="s">
        <v>20</v>
      </c>
      <c r="B22" s="10" t="s">
        <v>21</v>
      </c>
      <c r="C22" s="61">
        <v>40000</v>
      </c>
      <c r="D22" s="61">
        <v>60000</v>
      </c>
    </row>
    <row r="23" spans="1:4" s="8" customFormat="1" ht="22.5" customHeight="1">
      <c r="A23" s="16" t="s">
        <v>69</v>
      </c>
      <c r="B23" s="17" t="s">
        <v>70</v>
      </c>
      <c r="C23" s="59">
        <f>SUM(C24:C25)</f>
        <v>691600</v>
      </c>
      <c r="D23" s="59">
        <f>SUM(D24:D25)</f>
        <v>694100</v>
      </c>
    </row>
    <row r="24" spans="1:4" s="11" customFormat="1" ht="21" customHeight="1">
      <c r="A24" s="9" t="s">
        <v>71</v>
      </c>
      <c r="B24" s="10" t="s">
        <v>72</v>
      </c>
      <c r="C24" s="61">
        <v>54300</v>
      </c>
      <c r="D24" s="61">
        <v>54800</v>
      </c>
    </row>
    <row r="25" spans="1:4" s="11" customFormat="1" ht="21" customHeight="1">
      <c r="A25" s="9" t="s">
        <v>73</v>
      </c>
      <c r="B25" s="10" t="s">
        <v>74</v>
      </c>
      <c r="C25" s="61">
        <v>637300</v>
      </c>
      <c r="D25" s="61">
        <v>639300</v>
      </c>
    </row>
    <row r="26" spans="1:4" s="8" customFormat="1" ht="22.5" customHeight="1">
      <c r="A26" s="16" t="s">
        <v>22</v>
      </c>
      <c r="B26" s="17" t="s">
        <v>23</v>
      </c>
      <c r="C26" s="59">
        <f>C27+C28</f>
        <v>15600</v>
      </c>
      <c r="D26" s="59">
        <f>D27+D28</f>
        <v>15600</v>
      </c>
    </row>
    <row r="27" spans="1:4" s="11" customFormat="1" ht="30.75" customHeight="1" hidden="1">
      <c r="A27" s="9" t="s">
        <v>24</v>
      </c>
      <c r="B27" s="19" t="s">
        <v>60</v>
      </c>
      <c r="C27" s="61">
        <v>15600</v>
      </c>
      <c r="D27" s="61">
        <v>15600</v>
      </c>
    </row>
    <row r="28" spans="1:4" s="11" customFormat="1" ht="30.75" customHeight="1" hidden="1">
      <c r="A28" s="9" t="s">
        <v>25</v>
      </c>
      <c r="B28" s="19" t="s">
        <v>26</v>
      </c>
      <c r="C28" s="61">
        <v>0</v>
      </c>
      <c r="D28" s="61">
        <v>0</v>
      </c>
    </row>
    <row r="29" spans="1:4" s="8" customFormat="1" ht="26.25" customHeight="1" hidden="1">
      <c r="A29" s="6" t="s">
        <v>27</v>
      </c>
      <c r="B29" s="7" t="s">
        <v>28</v>
      </c>
      <c r="C29" s="59">
        <v>0</v>
      </c>
      <c r="D29" s="59">
        <v>0</v>
      </c>
    </row>
    <row r="30" spans="1:4" s="8" customFormat="1" ht="29.25" customHeight="1">
      <c r="A30" s="16" t="s">
        <v>29</v>
      </c>
      <c r="B30" s="17" t="s">
        <v>30</v>
      </c>
      <c r="C30" s="59">
        <f>C31+C32+C38+C39</f>
        <v>135968.3</v>
      </c>
      <c r="D30" s="59">
        <f>D31+D32+D38+D39</f>
        <v>135568.3</v>
      </c>
    </row>
    <row r="31" spans="1:4" s="11" customFormat="1" ht="21" customHeight="1" hidden="1">
      <c r="A31" s="9" t="s">
        <v>31</v>
      </c>
      <c r="B31" s="10" t="s">
        <v>32</v>
      </c>
      <c r="C31" s="61">
        <v>0</v>
      </c>
      <c r="D31" s="61">
        <v>0</v>
      </c>
    </row>
    <row r="32" spans="1:4" s="11" customFormat="1" ht="54.75" customHeight="1">
      <c r="A32" s="18" t="s">
        <v>33</v>
      </c>
      <c r="B32" s="37" t="s">
        <v>4</v>
      </c>
      <c r="C32" s="61">
        <f>SUM(C33:C37)</f>
        <v>122468.3</v>
      </c>
      <c r="D32" s="61">
        <f>SUM(D33:D37)</f>
        <v>122868.3</v>
      </c>
    </row>
    <row r="33" spans="1:4" s="11" customFormat="1" ht="42.75" customHeight="1">
      <c r="A33" s="18" t="s">
        <v>75</v>
      </c>
      <c r="B33" s="43" t="s">
        <v>76</v>
      </c>
      <c r="C33" s="61">
        <v>111100</v>
      </c>
      <c r="D33" s="61">
        <v>111500</v>
      </c>
    </row>
    <row r="34" spans="1:4" s="11" customFormat="1" ht="42.75" customHeight="1">
      <c r="A34" s="9" t="s">
        <v>77</v>
      </c>
      <c r="B34" s="44" t="s">
        <v>78</v>
      </c>
      <c r="C34" s="61">
        <v>4081</v>
      </c>
      <c r="D34" s="61">
        <v>4081</v>
      </c>
    </row>
    <row r="35" spans="1:4" s="11" customFormat="1" ht="42.75" customHeight="1">
      <c r="A35" s="9" t="s">
        <v>80</v>
      </c>
      <c r="B35" s="44" t="s">
        <v>79</v>
      </c>
      <c r="C35" s="61">
        <v>5883</v>
      </c>
      <c r="D35" s="61">
        <v>5883</v>
      </c>
    </row>
    <row r="36" spans="1:4" s="11" customFormat="1" ht="29.25" customHeight="1">
      <c r="A36" s="23" t="s">
        <v>81</v>
      </c>
      <c r="B36" s="44" t="s">
        <v>82</v>
      </c>
      <c r="C36" s="61">
        <v>1404.3</v>
      </c>
      <c r="D36" s="61">
        <v>1404.3</v>
      </c>
    </row>
    <row r="37" spans="1:4" s="11" customFormat="1" ht="77.25" customHeight="1" hidden="1">
      <c r="A37" s="23" t="s">
        <v>162</v>
      </c>
      <c r="B37" s="44" t="s">
        <v>161</v>
      </c>
      <c r="C37" s="61">
        <v>0</v>
      </c>
      <c r="D37" s="61">
        <v>0</v>
      </c>
    </row>
    <row r="38" spans="1:4" s="11" customFormat="1" ht="41.25" customHeight="1" hidden="1">
      <c r="A38" s="9" t="s">
        <v>83</v>
      </c>
      <c r="B38" s="10" t="s">
        <v>84</v>
      </c>
      <c r="C38" s="61">
        <v>0</v>
      </c>
      <c r="D38" s="61">
        <v>0</v>
      </c>
    </row>
    <row r="39" spans="1:4" s="11" customFormat="1" ht="44.25" customHeight="1">
      <c r="A39" s="9" t="s">
        <v>85</v>
      </c>
      <c r="B39" s="10" t="s">
        <v>86</v>
      </c>
      <c r="C39" s="61">
        <f>C40+C41</f>
        <v>13500</v>
      </c>
      <c r="D39" s="61">
        <f>D40+D41</f>
        <v>12700</v>
      </c>
    </row>
    <row r="40" spans="1:4" s="31" customFormat="1" ht="31.5" customHeight="1" hidden="1">
      <c r="A40" s="12" t="s">
        <v>85</v>
      </c>
      <c r="B40" s="30" t="s">
        <v>108</v>
      </c>
      <c r="C40" s="60">
        <v>13500</v>
      </c>
      <c r="D40" s="60">
        <v>12700</v>
      </c>
    </row>
    <row r="41" spans="1:4" s="31" customFormat="1" ht="57" customHeight="1" hidden="1">
      <c r="A41" s="12" t="s">
        <v>85</v>
      </c>
      <c r="B41" s="30" t="s">
        <v>86</v>
      </c>
      <c r="C41" s="60"/>
      <c r="D41" s="60"/>
    </row>
    <row r="42" spans="1:4" s="8" customFormat="1" ht="21.75" customHeight="1">
      <c r="A42" s="16" t="s">
        <v>34</v>
      </c>
      <c r="B42" s="17" t="s">
        <v>35</v>
      </c>
      <c r="C42" s="59">
        <f>C43</f>
        <v>4500</v>
      </c>
      <c r="D42" s="59">
        <f>D43</f>
        <v>4600</v>
      </c>
    </row>
    <row r="43" spans="1:4" s="11" customFormat="1" ht="20.25" customHeight="1">
      <c r="A43" s="9" t="s">
        <v>36</v>
      </c>
      <c r="B43" s="10" t="s">
        <v>37</v>
      </c>
      <c r="C43" s="61">
        <v>4500</v>
      </c>
      <c r="D43" s="61">
        <v>4600</v>
      </c>
    </row>
    <row r="44" spans="1:4" s="8" customFormat="1" ht="22.5" customHeight="1">
      <c r="A44" s="16" t="s">
        <v>38</v>
      </c>
      <c r="B44" s="17" t="s">
        <v>182</v>
      </c>
      <c r="C44" s="59">
        <f>C46+C50+C53+C56</f>
        <v>118517.2</v>
      </c>
      <c r="D44" s="59">
        <f>D46+D50+D53+D56</f>
        <v>118517.2</v>
      </c>
    </row>
    <row r="45" spans="1:4" s="8" customFormat="1" ht="27.75" customHeight="1" hidden="1">
      <c r="A45" s="32" t="s">
        <v>178</v>
      </c>
      <c r="B45" s="33" t="s">
        <v>177</v>
      </c>
      <c r="C45" s="61">
        <v>0</v>
      </c>
      <c r="D45" s="61">
        <v>0</v>
      </c>
    </row>
    <row r="46" spans="1:4" s="8" customFormat="1" ht="24" customHeight="1" hidden="1">
      <c r="A46" s="32" t="s">
        <v>87</v>
      </c>
      <c r="B46" s="33" t="s">
        <v>88</v>
      </c>
      <c r="C46" s="61">
        <f>SUM(C47:C49)</f>
        <v>2311.9</v>
      </c>
      <c r="D46" s="61">
        <f>SUM(D47:D49)</f>
        <v>2311.9</v>
      </c>
    </row>
    <row r="47" spans="1:4" s="13" customFormat="1" ht="29.25" customHeight="1" hidden="1">
      <c r="A47" s="12" t="s">
        <v>87</v>
      </c>
      <c r="B47" s="30" t="s">
        <v>126</v>
      </c>
      <c r="C47" s="60">
        <v>550.9</v>
      </c>
      <c r="D47" s="60">
        <v>550.9</v>
      </c>
    </row>
    <row r="48" spans="1:4" s="13" customFormat="1" ht="26.25" customHeight="1" hidden="1">
      <c r="A48" s="12" t="s">
        <v>87</v>
      </c>
      <c r="B48" s="30" t="s">
        <v>163</v>
      </c>
      <c r="C48" s="60">
        <v>1285.1</v>
      </c>
      <c r="D48" s="60">
        <v>1285.1</v>
      </c>
    </row>
    <row r="49" spans="1:4" s="13" customFormat="1" ht="28.5" customHeight="1" hidden="1">
      <c r="A49" s="12" t="s">
        <v>87</v>
      </c>
      <c r="B49" s="30" t="s">
        <v>133</v>
      </c>
      <c r="C49" s="60">
        <f>475.9</f>
        <v>475.9</v>
      </c>
      <c r="D49" s="60">
        <f>475.9</f>
        <v>475.9</v>
      </c>
    </row>
    <row r="50" spans="1:4" s="8" customFormat="1" ht="23.25" customHeight="1" hidden="1">
      <c r="A50" s="32" t="s">
        <v>90</v>
      </c>
      <c r="B50" s="34" t="s">
        <v>89</v>
      </c>
      <c r="C50" s="61">
        <f>SUM(C51:C52)</f>
        <v>6236.4</v>
      </c>
      <c r="D50" s="61">
        <f>SUM(D51:D52)</f>
        <v>6236.4</v>
      </c>
    </row>
    <row r="51" spans="1:4" s="8" customFormat="1" ht="20.25" customHeight="1" hidden="1">
      <c r="A51" s="12" t="s">
        <v>90</v>
      </c>
      <c r="B51" s="26" t="s">
        <v>127</v>
      </c>
      <c r="C51" s="60">
        <v>6236.4</v>
      </c>
      <c r="D51" s="60">
        <v>6236.4</v>
      </c>
    </row>
    <row r="52" spans="1:4" s="8" customFormat="1" ht="20.25" customHeight="1" hidden="1">
      <c r="A52" s="12" t="s">
        <v>90</v>
      </c>
      <c r="B52" s="26" t="s">
        <v>128</v>
      </c>
      <c r="C52" s="60"/>
      <c r="D52" s="60"/>
    </row>
    <row r="53" spans="1:4" s="8" customFormat="1" ht="22.5" customHeight="1" hidden="1">
      <c r="A53" s="32" t="s">
        <v>90</v>
      </c>
      <c r="B53" s="34" t="s">
        <v>132</v>
      </c>
      <c r="C53" s="61">
        <f>C54+C55</f>
        <v>1239.9</v>
      </c>
      <c r="D53" s="61">
        <f>D54+D55</f>
        <v>1239.9</v>
      </c>
    </row>
    <row r="54" spans="1:4" s="13" customFormat="1" ht="21" customHeight="1" hidden="1">
      <c r="A54" s="12" t="s">
        <v>183</v>
      </c>
      <c r="B54" s="26" t="s">
        <v>92</v>
      </c>
      <c r="C54" s="60">
        <v>587.6</v>
      </c>
      <c r="D54" s="60">
        <v>587.6</v>
      </c>
    </row>
    <row r="55" spans="1:4" s="13" customFormat="1" ht="33" customHeight="1" hidden="1">
      <c r="A55" s="12" t="s">
        <v>183</v>
      </c>
      <c r="B55" s="26" t="s">
        <v>134</v>
      </c>
      <c r="C55" s="60">
        <f>417.6+234.7</f>
        <v>652.3</v>
      </c>
      <c r="D55" s="60">
        <f>417.6+234.7</f>
        <v>652.3</v>
      </c>
    </row>
    <row r="56" spans="1:4" s="8" customFormat="1" ht="21.75" customHeight="1" hidden="1">
      <c r="A56" s="32" t="s">
        <v>90</v>
      </c>
      <c r="B56" s="34" t="s">
        <v>185</v>
      </c>
      <c r="C56" s="61">
        <f>C57</f>
        <v>108729</v>
      </c>
      <c r="D56" s="61">
        <f>D57</f>
        <v>108729</v>
      </c>
    </row>
    <row r="57" spans="1:4" s="13" customFormat="1" ht="21" customHeight="1" hidden="1">
      <c r="A57" s="12" t="s">
        <v>184</v>
      </c>
      <c r="B57" s="26" t="s">
        <v>91</v>
      </c>
      <c r="C57" s="60">
        <v>108729</v>
      </c>
      <c r="D57" s="60">
        <v>108729</v>
      </c>
    </row>
    <row r="58" spans="1:4" s="8" customFormat="1" ht="23.25" customHeight="1">
      <c r="A58" s="16" t="s">
        <v>39</v>
      </c>
      <c r="B58" s="17" t="s">
        <v>40</v>
      </c>
      <c r="C58" s="59">
        <f>C59+C60+C61+C62</f>
        <v>45202.5</v>
      </c>
      <c r="D58" s="59">
        <f>D59+D60+D61+D62</f>
        <v>44001.1</v>
      </c>
    </row>
    <row r="59" spans="1:4" s="11" customFormat="1" ht="21.75" customHeight="1" hidden="1">
      <c r="A59" s="9" t="s">
        <v>94</v>
      </c>
      <c r="B59" s="25" t="s">
        <v>93</v>
      </c>
      <c r="C59" s="61">
        <v>0</v>
      </c>
      <c r="D59" s="61">
        <v>0</v>
      </c>
    </row>
    <row r="60" spans="1:4" s="11" customFormat="1" ht="54" customHeight="1">
      <c r="A60" s="9" t="s">
        <v>95</v>
      </c>
      <c r="B60" s="25" t="s">
        <v>96</v>
      </c>
      <c r="C60" s="61">
        <v>12202.5</v>
      </c>
      <c r="D60" s="61">
        <v>11001.1</v>
      </c>
    </row>
    <row r="61" spans="1:4" s="11" customFormat="1" ht="33.75" customHeight="1">
      <c r="A61" s="9" t="s">
        <v>98</v>
      </c>
      <c r="B61" s="10" t="s">
        <v>97</v>
      </c>
      <c r="C61" s="61">
        <v>5000</v>
      </c>
      <c r="D61" s="61">
        <v>5000</v>
      </c>
    </row>
    <row r="62" spans="1:4" s="11" customFormat="1" ht="54" customHeight="1">
      <c r="A62" s="9" t="s">
        <v>100</v>
      </c>
      <c r="B62" s="10" t="s">
        <v>99</v>
      </c>
      <c r="C62" s="61">
        <v>28000</v>
      </c>
      <c r="D62" s="61">
        <v>28000</v>
      </c>
    </row>
    <row r="63" spans="1:4" s="8" customFormat="1" ht="23.25" customHeight="1">
      <c r="A63" s="16" t="s">
        <v>41</v>
      </c>
      <c r="B63" s="17" t="s">
        <v>42</v>
      </c>
      <c r="C63" s="59">
        <v>15000</v>
      </c>
      <c r="D63" s="59">
        <v>15000</v>
      </c>
    </row>
    <row r="64" spans="1:4" s="8" customFormat="1" ht="23.25" customHeight="1">
      <c r="A64" s="16" t="s">
        <v>43</v>
      </c>
      <c r="B64" s="17" t="s">
        <v>44</v>
      </c>
      <c r="C64" s="59">
        <f>C65+C66</f>
        <v>5439.8</v>
      </c>
      <c r="D64" s="59">
        <f>D65+D66</f>
        <v>5587.8</v>
      </c>
    </row>
    <row r="65" spans="1:4" s="11" customFormat="1" ht="21.75" customHeight="1" hidden="1">
      <c r="A65" s="9" t="s">
        <v>101</v>
      </c>
      <c r="B65" s="10" t="s">
        <v>102</v>
      </c>
      <c r="C65" s="61"/>
      <c r="D65" s="61"/>
    </row>
    <row r="66" spans="1:4" s="11" customFormat="1" ht="21.75" customHeight="1" hidden="1">
      <c r="A66" s="9" t="s">
        <v>103</v>
      </c>
      <c r="B66" s="19" t="s">
        <v>104</v>
      </c>
      <c r="C66" s="61">
        <f>SUM(C67:C70)</f>
        <v>5439.8</v>
      </c>
      <c r="D66" s="61">
        <f>SUM(D67:D70)</f>
        <v>5587.8</v>
      </c>
    </row>
    <row r="67" spans="1:4" s="31" customFormat="1" ht="21.75" customHeight="1" hidden="1">
      <c r="A67" s="12" t="s">
        <v>103</v>
      </c>
      <c r="B67" s="30" t="s">
        <v>167</v>
      </c>
      <c r="C67" s="60"/>
      <c r="D67" s="60"/>
    </row>
    <row r="68" spans="1:4" s="31" customFormat="1" ht="27" customHeight="1" hidden="1">
      <c r="A68" s="12" t="s">
        <v>168</v>
      </c>
      <c r="B68" s="30" t="s">
        <v>106</v>
      </c>
      <c r="C68" s="60">
        <v>3150</v>
      </c>
      <c r="D68" s="60">
        <v>3298</v>
      </c>
    </row>
    <row r="69" spans="1:4" s="31" customFormat="1" ht="41.25" customHeight="1" hidden="1">
      <c r="A69" s="12" t="s">
        <v>169</v>
      </c>
      <c r="B69" s="30" t="s">
        <v>105</v>
      </c>
      <c r="C69" s="60">
        <v>2289.8</v>
      </c>
      <c r="D69" s="60">
        <v>2289.8</v>
      </c>
    </row>
    <row r="70" spans="1:4" s="31" customFormat="1" ht="29.25" customHeight="1" hidden="1">
      <c r="A70" s="12" t="s">
        <v>170</v>
      </c>
      <c r="B70" s="30" t="s">
        <v>164</v>
      </c>
      <c r="C70" s="60"/>
      <c r="D70" s="60"/>
    </row>
    <row r="71" spans="1:4" s="8" customFormat="1" ht="22.5" customHeight="1">
      <c r="A71" s="16" t="s">
        <v>45</v>
      </c>
      <c r="B71" s="28" t="s">
        <v>46</v>
      </c>
      <c r="C71" s="59">
        <f>C73+C75+C116+C137+C143+C145+C146</f>
        <v>2128413</v>
      </c>
      <c r="D71" s="59">
        <f>D73+D75+D116+D137+D143+D145+D146</f>
        <v>2313243</v>
      </c>
    </row>
    <row r="72" spans="1:4" s="8" customFormat="1" ht="30" customHeight="1">
      <c r="A72" s="24" t="s">
        <v>67</v>
      </c>
      <c r="B72" s="28" t="s">
        <v>68</v>
      </c>
      <c r="C72" s="59">
        <f>C73+C75+C116+C137</f>
        <v>2128413</v>
      </c>
      <c r="D72" s="59">
        <f>D73+D75+D116+D137</f>
        <v>2313243</v>
      </c>
    </row>
    <row r="73" spans="1:4" s="8" customFormat="1" ht="19.5" customHeight="1">
      <c r="A73" s="24" t="s">
        <v>186</v>
      </c>
      <c r="B73" s="17" t="s">
        <v>64</v>
      </c>
      <c r="C73" s="62">
        <f>C74</f>
        <v>1132</v>
      </c>
      <c r="D73" s="62">
        <f>D74</f>
        <v>3439</v>
      </c>
    </row>
    <row r="74" spans="1:4" s="14" customFormat="1" ht="21.75" customHeight="1">
      <c r="A74" s="9" t="s">
        <v>187</v>
      </c>
      <c r="B74" s="15" t="s">
        <v>107</v>
      </c>
      <c r="C74" s="63">
        <v>1132</v>
      </c>
      <c r="D74" s="63">
        <v>3439</v>
      </c>
    </row>
    <row r="75" spans="1:4" s="8" customFormat="1" ht="28.5" customHeight="1">
      <c r="A75" s="16" t="s">
        <v>188</v>
      </c>
      <c r="B75" s="17" t="s">
        <v>65</v>
      </c>
      <c r="C75" s="59">
        <f>C76+C80+C81+C82+C83+C84+C85+C86</f>
        <v>11241</v>
      </c>
      <c r="D75" s="59">
        <f>D76+D80+D81+D82+D83+D84+D85+D86</f>
        <v>11477</v>
      </c>
    </row>
    <row r="76" spans="1:4" s="14" customFormat="1" ht="27.75" customHeight="1" hidden="1">
      <c r="A76" s="53" t="s">
        <v>206</v>
      </c>
      <c r="B76" s="15" t="s">
        <v>124</v>
      </c>
      <c r="C76" s="63">
        <f>SUM(C77:C79)</f>
        <v>0</v>
      </c>
      <c r="D76" s="63">
        <f>SUM(D77:D79)</f>
        <v>0</v>
      </c>
    </row>
    <row r="77" spans="1:4" s="13" customFormat="1" ht="42" customHeight="1" hidden="1">
      <c r="A77" s="54" t="s">
        <v>207</v>
      </c>
      <c r="B77" s="51" t="s">
        <v>137</v>
      </c>
      <c r="C77" s="64"/>
      <c r="D77" s="64"/>
    </row>
    <row r="78" spans="1:4" s="13" customFormat="1" ht="42" customHeight="1" hidden="1">
      <c r="A78" s="54" t="s">
        <v>208</v>
      </c>
      <c r="B78" s="51" t="s">
        <v>137</v>
      </c>
      <c r="C78" s="64"/>
      <c r="D78" s="64"/>
    </row>
    <row r="79" spans="1:4" s="13" customFormat="1" ht="42" customHeight="1" hidden="1">
      <c r="A79" s="54" t="s">
        <v>209</v>
      </c>
      <c r="B79" s="51" t="s">
        <v>137</v>
      </c>
      <c r="C79" s="64"/>
      <c r="D79" s="64"/>
    </row>
    <row r="80" spans="1:4" s="14" customFormat="1" ht="43.5" customHeight="1" hidden="1">
      <c r="A80" s="9" t="s">
        <v>189</v>
      </c>
      <c r="B80" s="15" t="s">
        <v>141</v>
      </c>
      <c r="C80" s="63"/>
      <c r="D80" s="63"/>
    </row>
    <row r="81" spans="1:4" s="14" customFormat="1" ht="43.5" customHeight="1" hidden="1">
      <c r="A81" s="9" t="s">
        <v>190</v>
      </c>
      <c r="B81" s="15" t="s">
        <v>142</v>
      </c>
      <c r="C81" s="63"/>
      <c r="D81" s="63"/>
    </row>
    <row r="82" spans="1:4" s="14" customFormat="1" ht="32.25" customHeight="1" hidden="1">
      <c r="A82" s="9" t="s">
        <v>191</v>
      </c>
      <c r="B82" s="15" t="s">
        <v>143</v>
      </c>
      <c r="C82" s="63"/>
      <c r="D82" s="63"/>
    </row>
    <row r="83" spans="1:4" s="14" customFormat="1" ht="21" customHeight="1" hidden="1">
      <c r="A83" s="9" t="s">
        <v>192</v>
      </c>
      <c r="B83" s="15" t="s">
        <v>144</v>
      </c>
      <c r="C83" s="63"/>
      <c r="D83" s="63"/>
    </row>
    <row r="84" spans="1:4" s="14" customFormat="1" ht="28.5" customHeight="1" hidden="1">
      <c r="A84" s="9" t="s">
        <v>193</v>
      </c>
      <c r="B84" s="15" t="s">
        <v>145</v>
      </c>
      <c r="C84" s="63"/>
      <c r="D84" s="63"/>
    </row>
    <row r="85" spans="1:4" s="14" customFormat="1" ht="21" customHeight="1" hidden="1">
      <c r="A85" s="9" t="s">
        <v>194</v>
      </c>
      <c r="B85" s="15" t="s">
        <v>146</v>
      </c>
      <c r="C85" s="63"/>
      <c r="D85" s="63"/>
    </row>
    <row r="86" spans="1:4" s="14" customFormat="1" ht="22.5" customHeight="1">
      <c r="A86" s="9" t="s">
        <v>195</v>
      </c>
      <c r="B86" s="15" t="s">
        <v>112</v>
      </c>
      <c r="C86" s="63">
        <f>SUM(C87:C115)</f>
        <v>11241</v>
      </c>
      <c r="D86" s="63">
        <f>SUM(D87:D115)</f>
        <v>11477</v>
      </c>
    </row>
    <row r="87" spans="1:4" s="13" customFormat="1" ht="40.5" customHeight="1">
      <c r="A87" s="12"/>
      <c r="B87" s="45" t="s">
        <v>218</v>
      </c>
      <c r="C87" s="64">
        <v>1671</v>
      </c>
      <c r="D87" s="64">
        <v>1523</v>
      </c>
    </row>
    <row r="88" spans="1:4" s="13" customFormat="1" ht="30.75" customHeight="1">
      <c r="A88" s="12"/>
      <c r="B88" s="45" t="s">
        <v>113</v>
      </c>
      <c r="C88" s="64">
        <v>9570</v>
      </c>
      <c r="D88" s="64">
        <v>9954</v>
      </c>
    </row>
    <row r="89" spans="1:4" s="13" customFormat="1" ht="30" customHeight="1" hidden="1">
      <c r="A89" s="12"/>
      <c r="B89" s="45" t="s">
        <v>140</v>
      </c>
      <c r="C89" s="64"/>
      <c r="D89" s="64"/>
    </row>
    <row r="90" spans="1:4" s="13" customFormat="1" ht="30" customHeight="1" hidden="1">
      <c r="A90" s="12"/>
      <c r="B90" s="45" t="s">
        <v>139</v>
      </c>
      <c r="C90" s="64"/>
      <c r="D90" s="64"/>
    </row>
    <row r="91" spans="1:4" s="13" customFormat="1" ht="22.5" customHeight="1" hidden="1">
      <c r="A91" s="12"/>
      <c r="B91" s="45" t="s">
        <v>138</v>
      </c>
      <c r="C91" s="64"/>
      <c r="D91" s="64"/>
    </row>
    <row r="92" spans="1:4" s="13" customFormat="1" ht="55.5" customHeight="1" hidden="1">
      <c r="A92" s="12"/>
      <c r="B92" s="45" t="s">
        <v>135</v>
      </c>
      <c r="C92" s="64"/>
      <c r="D92" s="64"/>
    </row>
    <row r="93" spans="1:4" s="13" customFormat="1" ht="41.25" customHeight="1" hidden="1">
      <c r="A93" s="12"/>
      <c r="B93" s="45" t="s">
        <v>147</v>
      </c>
      <c r="C93" s="64"/>
      <c r="D93" s="64"/>
    </row>
    <row r="94" spans="1:4" s="13" customFormat="1" ht="32.25" customHeight="1" hidden="1">
      <c r="A94" s="12"/>
      <c r="B94" s="45" t="s">
        <v>148</v>
      </c>
      <c r="C94" s="64"/>
      <c r="D94" s="64"/>
    </row>
    <row r="95" spans="1:4" s="13" customFormat="1" ht="32.25" customHeight="1" hidden="1">
      <c r="A95" s="12"/>
      <c r="B95" s="45" t="s">
        <v>149</v>
      </c>
      <c r="C95" s="64"/>
      <c r="D95" s="64"/>
    </row>
    <row r="96" spans="1:4" s="13" customFormat="1" ht="30.75" customHeight="1" hidden="1">
      <c r="A96" s="12"/>
      <c r="B96" s="45" t="s">
        <v>150</v>
      </c>
      <c r="C96" s="64"/>
      <c r="D96" s="64"/>
    </row>
    <row r="97" spans="1:4" s="13" customFormat="1" ht="22.5" customHeight="1" hidden="1">
      <c r="A97" s="12"/>
      <c r="B97" s="45" t="s">
        <v>151</v>
      </c>
      <c r="C97" s="64"/>
      <c r="D97" s="64"/>
    </row>
    <row r="98" spans="1:4" s="13" customFormat="1" ht="30.75" customHeight="1" hidden="1">
      <c r="A98" s="12"/>
      <c r="B98" s="45" t="s">
        <v>152</v>
      </c>
      <c r="C98" s="64"/>
      <c r="D98" s="64"/>
    </row>
    <row r="99" spans="1:4" s="13" customFormat="1" ht="22.5" customHeight="1" hidden="1">
      <c r="A99" s="12"/>
      <c r="B99" s="45" t="s">
        <v>153</v>
      </c>
      <c r="C99" s="64"/>
      <c r="D99" s="64"/>
    </row>
    <row r="100" spans="1:4" s="13" customFormat="1" ht="44.25" customHeight="1" hidden="1">
      <c r="A100" s="12"/>
      <c r="B100" s="45" t="s">
        <v>154</v>
      </c>
      <c r="C100" s="64"/>
      <c r="D100" s="64"/>
    </row>
    <row r="101" spans="1:4" s="13" customFormat="1" ht="22.5" customHeight="1" hidden="1">
      <c r="A101" s="12"/>
      <c r="B101" s="45" t="s">
        <v>155</v>
      </c>
      <c r="C101" s="64"/>
      <c r="D101" s="64"/>
    </row>
    <row r="102" spans="1:4" s="13" customFormat="1" ht="23.25" customHeight="1" hidden="1">
      <c r="A102" s="12"/>
      <c r="B102" s="45" t="s">
        <v>156</v>
      </c>
      <c r="C102" s="64"/>
      <c r="D102" s="64"/>
    </row>
    <row r="103" spans="1:4" s="13" customFormat="1" ht="23.25" customHeight="1" hidden="1">
      <c r="A103" s="12"/>
      <c r="B103" s="45" t="s">
        <v>157</v>
      </c>
      <c r="C103" s="64"/>
      <c r="D103" s="64"/>
    </row>
    <row r="104" spans="1:4" s="13" customFormat="1" ht="30.75" customHeight="1" hidden="1">
      <c r="A104" s="12"/>
      <c r="B104" s="45" t="s">
        <v>158</v>
      </c>
      <c r="C104" s="64"/>
      <c r="D104" s="64"/>
    </row>
    <row r="105" spans="1:4" s="13" customFormat="1" ht="30.75" customHeight="1" hidden="1">
      <c r="A105" s="12"/>
      <c r="B105" s="45" t="s">
        <v>175</v>
      </c>
      <c r="C105" s="64"/>
      <c r="D105" s="64"/>
    </row>
    <row r="106" spans="1:4" s="13" customFormat="1" ht="30.75" customHeight="1" hidden="1">
      <c r="A106" s="12"/>
      <c r="B106" s="45" t="s">
        <v>172</v>
      </c>
      <c r="C106" s="64"/>
      <c r="D106" s="64"/>
    </row>
    <row r="107" spans="1:4" s="13" customFormat="1" ht="30.75" customHeight="1" hidden="1">
      <c r="A107" s="12"/>
      <c r="B107" s="45" t="s">
        <v>173</v>
      </c>
      <c r="C107" s="64"/>
      <c r="D107" s="64"/>
    </row>
    <row r="108" spans="1:4" s="13" customFormat="1" ht="42" customHeight="1" hidden="1">
      <c r="A108" s="12"/>
      <c r="B108" s="45" t="s">
        <v>171</v>
      </c>
      <c r="C108" s="64"/>
      <c r="D108" s="64"/>
    </row>
    <row r="109" spans="1:4" s="13" customFormat="1" ht="24.75" customHeight="1" hidden="1">
      <c r="A109" s="12"/>
      <c r="B109" s="45" t="s">
        <v>174</v>
      </c>
      <c r="C109" s="64"/>
      <c r="D109" s="64"/>
    </row>
    <row r="110" spans="1:4" s="13" customFormat="1" ht="44.25" customHeight="1" hidden="1">
      <c r="A110" s="12"/>
      <c r="B110" s="45" t="s">
        <v>179</v>
      </c>
      <c r="C110" s="64">
        <v>0</v>
      </c>
      <c r="D110" s="64">
        <v>0</v>
      </c>
    </row>
    <row r="111" spans="1:4" s="13" customFormat="1" ht="55.5" customHeight="1" hidden="1">
      <c r="A111" s="12"/>
      <c r="B111" s="45" t="s">
        <v>136</v>
      </c>
      <c r="C111" s="64"/>
      <c r="D111" s="64"/>
    </row>
    <row r="112" spans="1:4" s="13" customFormat="1" ht="32.25" customHeight="1" hidden="1">
      <c r="A112" s="12"/>
      <c r="B112" s="45" t="s">
        <v>219</v>
      </c>
      <c r="C112" s="64">
        <v>0</v>
      </c>
      <c r="D112" s="64">
        <v>0</v>
      </c>
    </row>
    <row r="113" spans="1:4" s="13" customFormat="1" ht="33" customHeight="1" hidden="1">
      <c r="A113" s="12"/>
      <c r="B113" s="45"/>
      <c r="C113" s="64"/>
      <c r="D113" s="64"/>
    </row>
    <row r="114" spans="1:4" s="13" customFormat="1" ht="33" customHeight="1" hidden="1">
      <c r="A114" s="12"/>
      <c r="B114" s="45"/>
      <c r="C114" s="64"/>
      <c r="D114" s="64"/>
    </row>
    <row r="115" spans="1:4" s="13" customFormat="1" ht="33" customHeight="1" hidden="1">
      <c r="A115" s="12"/>
      <c r="B115" s="45"/>
      <c r="C115" s="64"/>
      <c r="D115" s="64"/>
    </row>
    <row r="116" spans="1:4" s="8" customFormat="1" ht="21" customHeight="1">
      <c r="A116" s="16" t="s">
        <v>196</v>
      </c>
      <c r="B116" s="17" t="s">
        <v>66</v>
      </c>
      <c r="C116" s="59">
        <f>C117+C120+C129+C130+C131+C132</f>
        <v>1852466</v>
      </c>
      <c r="D116" s="59">
        <f>D117+D120+D129+D130+D131+D132</f>
        <v>1836901</v>
      </c>
    </row>
    <row r="117" spans="1:5" ht="30.75" customHeight="1">
      <c r="A117" s="9" t="s">
        <v>197</v>
      </c>
      <c r="B117" s="15" t="s">
        <v>114</v>
      </c>
      <c r="C117" s="61">
        <f>C118+C119</f>
        <v>53867</v>
      </c>
      <c r="D117" s="61">
        <f>D118+D119</f>
        <v>56331</v>
      </c>
      <c r="E117" s="2"/>
    </row>
    <row r="118" spans="1:4" s="31" customFormat="1" ht="23.25" customHeight="1" hidden="1">
      <c r="A118" s="12"/>
      <c r="B118" s="45" t="s">
        <v>115</v>
      </c>
      <c r="C118" s="60">
        <v>49187</v>
      </c>
      <c r="D118" s="60">
        <v>51598</v>
      </c>
    </row>
    <row r="119" spans="1:4" s="31" customFormat="1" ht="27" customHeight="1" hidden="1">
      <c r="A119" s="12"/>
      <c r="B119" s="45" t="s">
        <v>116</v>
      </c>
      <c r="C119" s="60">
        <v>4680</v>
      </c>
      <c r="D119" s="60">
        <v>4733</v>
      </c>
    </row>
    <row r="120" spans="1:5" ht="28.5" customHeight="1">
      <c r="A120" s="9" t="s">
        <v>198</v>
      </c>
      <c r="B120" s="15" t="s">
        <v>117</v>
      </c>
      <c r="C120" s="61">
        <f>SUM(C121:C128)</f>
        <v>71109</v>
      </c>
      <c r="D120" s="61">
        <f>SUM(D121:D128)</f>
        <v>71106</v>
      </c>
      <c r="E120" s="2"/>
    </row>
    <row r="121" spans="1:4" s="31" customFormat="1" ht="21" customHeight="1">
      <c r="A121" s="12"/>
      <c r="B121" s="45" t="s">
        <v>118</v>
      </c>
      <c r="C121" s="60">
        <v>1510</v>
      </c>
      <c r="D121" s="60">
        <v>1510</v>
      </c>
    </row>
    <row r="122" spans="1:4" s="31" customFormat="1" ht="66.75" customHeight="1">
      <c r="A122" s="12"/>
      <c r="B122" s="45" t="s">
        <v>220</v>
      </c>
      <c r="C122" s="60">
        <v>59202</v>
      </c>
      <c r="D122" s="60">
        <v>59202</v>
      </c>
    </row>
    <row r="123" spans="1:4" s="31" customFormat="1" ht="32.25" customHeight="1">
      <c r="A123" s="12"/>
      <c r="B123" s="45" t="s">
        <v>125</v>
      </c>
      <c r="C123" s="60">
        <v>4540</v>
      </c>
      <c r="D123" s="60">
        <v>4540</v>
      </c>
    </row>
    <row r="124" spans="1:4" s="31" customFormat="1" ht="42" customHeight="1">
      <c r="A124" s="12"/>
      <c r="B124" s="45" t="s">
        <v>221</v>
      </c>
      <c r="C124" s="60">
        <v>4741</v>
      </c>
      <c r="D124" s="60">
        <v>4738</v>
      </c>
    </row>
    <row r="125" spans="1:4" s="31" customFormat="1" ht="42" customHeight="1">
      <c r="A125" s="12"/>
      <c r="B125" s="45" t="s">
        <v>119</v>
      </c>
      <c r="C125" s="60">
        <v>576</v>
      </c>
      <c r="D125" s="60">
        <v>576</v>
      </c>
    </row>
    <row r="126" spans="1:4" s="31" customFormat="1" ht="30" customHeight="1">
      <c r="A126" s="12"/>
      <c r="B126" s="45" t="s">
        <v>159</v>
      </c>
      <c r="C126" s="60">
        <v>540</v>
      </c>
      <c r="D126" s="60">
        <v>540</v>
      </c>
    </row>
    <row r="127" spans="1:4" s="31" customFormat="1" ht="44.25" customHeight="1" hidden="1">
      <c r="A127" s="12"/>
      <c r="B127" s="45" t="s">
        <v>120</v>
      </c>
      <c r="C127" s="60">
        <v>0</v>
      </c>
      <c r="D127" s="60">
        <v>0</v>
      </c>
    </row>
    <row r="128" spans="1:4" s="31" customFormat="1" ht="34.5" customHeight="1" hidden="1">
      <c r="A128" s="12"/>
      <c r="B128" s="45" t="s">
        <v>224</v>
      </c>
      <c r="C128" s="60">
        <v>0</v>
      </c>
      <c r="D128" s="60">
        <v>0</v>
      </c>
    </row>
    <row r="129" spans="1:5" ht="42" customHeight="1">
      <c r="A129" s="9" t="s">
        <v>199</v>
      </c>
      <c r="B129" s="15" t="s">
        <v>121</v>
      </c>
      <c r="C129" s="61">
        <f>50206+2298</f>
        <v>52504</v>
      </c>
      <c r="D129" s="61">
        <f>50206+2298</f>
        <v>52504</v>
      </c>
      <c r="E129" s="2"/>
    </row>
    <row r="130" spans="1:5" ht="42" customHeight="1">
      <c r="A130" s="9" t="s">
        <v>200</v>
      </c>
      <c r="B130" s="15" t="s">
        <v>122</v>
      </c>
      <c r="C130" s="61">
        <v>35492</v>
      </c>
      <c r="D130" s="61">
        <v>16563</v>
      </c>
      <c r="E130" s="2"/>
    </row>
    <row r="131" spans="1:5" ht="42" customHeight="1" hidden="1">
      <c r="A131" s="9" t="s">
        <v>201</v>
      </c>
      <c r="B131" s="15" t="s">
        <v>166</v>
      </c>
      <c r="C131" s="61"/>
      <c r="D131" s="61"/>
      <c r="E131" s="2"/>
    </row>
    <row r="132" spans="1:5" ht="21" customHeight="1">
      <c r="A132" s="9" t="s">
        <v>202</v>
      </c>
      <c r="B132" s="15" t="s">
        <v>123</v>
      </c>
      <c r="C132" s="61">
        <f>SUM(C133:C136)</f>
        <v>1639494</v>
      </c>
      <c r="D132" s="61">
        <f>SUM(D133:D136)</f>
        <v>1640397</v>
      </c>
      <c r="E132" s="2"/>
    </row>
    <row r="133" spans="1:4" s="31" customFormat="1" ht="92.25" customHeight="1">
      <c r="A133" s="12"/>
      <c r="B133" s="45" t="s">
        <v>129</v>
      </c>
      <c r="C133" s="60">
        <v>973193</v>
      </c>
      <c r="D133" s="60">
        <v>973193</v>
      </c>
    </row>
    <row r="134" spans="1:4" s="31" customFormat="1" ht="70.5" customHeight="1">
      <c r="A134" s="12"/>
      <c r="B134" s="45" t="s">
        <v>130</v>
      </c>
      <c r="C134" s="60">
        <v>639551</v>
      </c>
      <c r="D134" s="60">
        <v>639551</v>
      </c>
    </row>
    <row r="135" spans="1:4" s="31" customFormat="1" ht="27.75" customHeight="1">
      <c r="A135" s="12"/>
      <c r="B135" s="45" t="s">
        <v>222</v>
      </c>
      <c r="C135" s="60">
        <v>22564</v>
      </c>
      <c r="D135" s="60">
        <v>23467</v>
      </c>
    </row>
    <row r="136" spans="1:4" s="31" customFormat="1" ht="81" customHeight="1">
      <c r="A136" s="12"/>
      <c r="B136" s="45" t="s">
        <v>131</v>
      </c>
      <c r="C136" s="60">
        <v>4186</v>
      </c>
      <c r="D136" s="60">
        <v>4186</v>
      </c>
    </row>
    <row r="137" spans="1:4" s="8" customFormat="1" ht="21" customHeight="1">
      <c r="A137" s="16" t="s">
        <v>203</v>
      </c>
      <c r="B137" s="7" t="s">
        <v>47</v>
      </c>
      <c r="C137" s="59">
        <f>C139+C138</f>
        <v>263574</v>
      </c>
      <c r="D137" s="59">
        <f>D139+D138</f>
        <v>461426</v>
      </c>
    </row>
    <row r="138" spans="1:4" s="11" customFormat="1" ht="32.25" customHeight="1" hidden="1">
      <c r="A138" s="18" t="s">
        <v>204</v>
      </c>
      <c r="B138" s="10" t="s">
        <v>110</v>
      </c>
      <c r="C138" s="61"/>
      <c r="D138" s="61"/>
    </row>
    <row r="139" spans="1:4" s="11" customFormat="1" ht="20.25" customHeight="1" hidden="1">
      <c r="A139" s="18" t="s">
        <v>205</v>
      </c>
      <c r="B139" s="10" t="s">
        <v>111</v>
      </c>
      <c r="C139" s="61">
        <f>C141</f>
        <v>263574</v>
      </c>
      <c r="D139" s="61">
        <f>D141</f>
        <v>461426</v>
      </c>
    </row>
    <row r="140" spans="1:4" s="31" customFormat="1" ht="23.25" customHeight="1" hidden="1">
      <c r="A140" s="12"/>
      <c r="B140" s="45" t="s">
        <v>165</v>
      </c>
      <c r="C140" s="60"/>
      <c r="D140" s="60"/>
    </row>
    <row r="141" spans="1:4" s="31" customFormat="1" ht="28.5" customHeight="1" hidden="1">
      <c r="A141" s="12"/>
      <c r="B141" s="45" t="s">
        <v>160</v>
      </c>
      <c r="C141" s="60">
        <v>263574</v>
      </c>
      <c r="D141" s="60">
        <v>461426</v>
      </c>
    </row>
    <row r="142" spans="1:4" s="31" customFormat="1" ht="23.25" customHeight="1" hidden="1">
      <c r="A142" s="12"/>
      <c r="B142" s="30"/>
      <c r="C142" s="60"/>
      <c r="D142" s="60"/>
    </row>
    <row r="143" spans="1:4" s="41" customFormat="1" ht="20.25" customHeight="1" hidden="1">
      <c r="A143" s="39" t="s">
        <v>212</v>
      </c>
      <c r="B143" s="40" t="s">
        <v>48</v>
      </c>
      <c r="C143" s="65">
        <f>SUM(C144:C144)</f>
        <v>0</v>
      </c>
      <c r="D143" s="65">
        <f>SUM(D144:D144)</f>
        <v>0</v>
      </c>
    </row>
    <row r="144" spans="1:4" s="42" customFormat="1" ht="27" customHeight="1" hidden="1">
      <c r="A144" s="18" t="s">
        <v>211</v>
      </c>
      <c r="B144" s="10" t="s">
        <v>109</v>
      </c>
      <c r="C144" s="66"/>
      <c r="D144" s="66"/>
    </row>
    <row r="145" spans="1:5" ht="53.25" customHeight="1" hidden="1">
      <c r="A145" s="6" t="s">
        <v>0</v>
      </c>
      <c r="B145" s="7" t="s">
        <v>210</v>
      </c>
      <c r="C145" s="59"/>
      <c r="D145" s="59"/>
      <c r="E145" s="2"/>
    </row>
    <row r="146" spans="1:5" ht="32.25" customHeight="1" hidden="1">
      <c r="A146" s="6" t="s">
        <v>1</v>
      </c>
      <c r="B146" s="7" t="s">
        <v>2</v>
      </c>
      <c r="C146" s="59"/>
      <c r="D146" s="59"/>
      <c r="E146" s="2"/>
    </row>
    <row r="147" spans="1:4" s="8" customFormat="1" ht="25.5" customHeight="1">
      <c r="A147" s="24"/>
      <c r="B147" s="38" t="s">
        <v>3</v>
      </c>
      <c r="C147" s="67">
        <f>C9+C71</f>
        <v>5269678.8</v>
      </c>
      <c r="D147" s="67">
        <f>D9+D71</f>
        <v>5472026.88</v>
      </c>
    </row>
    <row r="148" spans="1:5" s="20" customFormat="1" ht="13.5" customHeight="1">
      <c r="A148" s="1"/>
      <c r="B148" s="1"/>
      <c r="C148" s="46"/>
      <c r="E148" s="50"/>
    </row>
    <row r="149" spans="1:3" ht="15" customHeight="1">
      <c r="A149" s="29"/>
      <c r="B149" s="29"/>
      <c r="C149" s="52"/>
    </row>
    <row r="150" ht="13.5">
      <c r="C150" s="36"/>
    </row>
    <row r="151" ht="13.5">
      <c r="C151" s="36"/>
    </row>
    <row r="152" spans="2:3" ht="13.5">
      <c r="B152" s="3"/>
      <c r="C152" s="21"/>
    </row>
    <row r="153" ht="13.5"/>
  </sheetData>
  <sheetProtection/>
  <mergeCells count="6">
    <mergeCell ref="A4:D4"/>
    <mergeCell ref="A7:A8"/>
    <mergeCell ref="B7:B8"/>
    <mergeCell ref="C7:D7"/>
    <mergeCell ref="B1:D1"/>
    <mergeCell ref="B2:D2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75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2018-12-10T06:44:45Z</cp:lastPrinted>
  <dcterms:created xsi:type="dcterms:W3CDTF">2007-01-24T14:16:13Z</dcterms:created>
  <dcterms:modified xsi:type="dcterms:W3CDTF">2018-12-20T14:11:59Z</dcterms:modified>
  <cp:category/>
  <cp:version/>
  <cp:contentType/>
  <cp:contentStatus/>
</cp:coreProperties>
</file>