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4" yWindow="4068" windowWidth="15336" windowHeight="5040" activeTab="0"/>
  </bookViews>
  <sheets>
    <sheet name="2019" sheetId="1" r:id="rId1"/>
  </sheets>
  <definedNames>
    <definedName name="_xlnm.Print_Titles" localSheetId="0">'2019'!$15:$15</definedName>
    <definedName name="_xlnm.Print_Area" localSheetId="0">'2019'!$A$1:$C$187</definedName>
  </definedNames>
  <calcPr fullCalcOnLoad="1"/>
</workbook>
</file>

<file path=xl/sharedStrings.xml><?xml version="1.0" encoding="utf-8"?>
<sst xmlns="http://schemas.openxmlformats.org/spreadsheetml/2006/main" count="297" uniqueCount="280">
  <si>
    <t>000 2 18 00000 00 0000 000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</si>
  <si>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</si>
  <si>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</si>
  <si>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</si>
  <si>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</si>
  <si>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Код бюджетной классификации Российской Федерации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</si>
  <si>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</si>
  <si>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</si>
  <si>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</si>
  <si>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</si>
  <si>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</si>
  <si>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</si>
  <si>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</si>
  <si>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</si>
  <si>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</si>
  <si>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</si>
  <si>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</si>
  <si>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</si>
  <si>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</si>
  <si>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</si>
  <si>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000 1 05 04000 02 0000 110</t>
  </si>
  <si>
    <t>Налог, взимаемый в связи с применением патентной системы налогообложения</t>
  </si>
  <si>
    <t>000 1 08 00000 00 0000 000</t>
  </si>
  <si>
    <t>ГОСУДАРСТВЕННАЯ ПОШЛИНА</t>
  </si>
  <si>
    <t>000 1 08 03010 01 0000 110</t>
  </si>
  <si>
    <t>000 1 08 07150 01 0000 110</t>
  </si>
  <si>
    <t>Государственная пошлина за выдачу разрешения на установку рекламной конструкции</t>
  </si>
  <si>
    <t>000 1 09 00000 00 0000 000</t>
  </si>
  <si>
    <t>ЗАДОЛЖЕННОСТЬ И ПЕРЕРАСЧЕТЫ ПО ОТМЕНЕННЫМ НАЛОГАМ, СБОРАМ И ИНЫМ ОБЯЗАТЕЛЬНЫМ ПЛАТЕЖАМ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</si>
  <si>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</si>
  <si>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</si>
  <si>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000 1 11 03000 00 0000 120</t>
  </si>
  <si>
    <t>Проценты, полученные от предоставления бюджетных кредитов внутри страны</t>
  </si>
  <si>
    <t>000 1 11 05000 00 0000 120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</si>
  <si>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</si>
  <si>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</si>
  <si>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</si>
  <si>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</si>
  <si>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</si>
  <si>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</si>
  <si>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</si>
  <si>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</si>
  <si>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</si>
  <si>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</si>
  <si>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 xml:space="preserve">ПРОЧИЕ НЕНАЛОГОВЫЕ ДОХОДЫ </t>
  </si>
  <si>
    <t>000 2 00 00000 00 0000 000</t>
  </si>
  <si>
    <t>БЕЗВОЗМЕЗДНЫЕ ПОСТУПЛЕНИЯ</t>
  </si>
  <si>
    <t>ИНЫЕ МЕЖБЮДЖЕТНЫЕ ТРАНСФЕРТЫ</t>
  </si>
  <si>
    <t>ПРОЧИЕ БЕЗВОЗМЕЗДНЫЕ ПОСТУПЛЕНИЯ</t>
  </si>
  <si>
    <t>000 1 03 00000 00 0000 000</t>
  </si>
  <si>
    <t>НАЛОГИ НА ТОВАРЫ (РАБОТЫ, УСЛУГИ), РЕАЛИЗУЕМЫЕ НА ТЕРРИТОРИИ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</si>
  <si>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</si>
  <si>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</si>
  <si>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</si>
  <si>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000 1 01 02030 01 0000 110</t>
  </si>
  <si>
    <t>000 1 01 02040 01 0000 110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</si>
  <si>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i/>
        <vertAlign val="superscript"/>
        <sz val="10"/>
        <rFont val="Arial Narrow"/>
        <family val="2"/>
      </rPr>
      <t>1</t>
    </r>
    <r>
      <rPr>
        <i/>
        <sz val="10"/>
        <rFont val="Arial Narrow"/>
        <family val="2"/>
      </rPr>
      <t xml:space="preserve"> 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</si>
  <si>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</t>
    </r>
    <r>
      <rPr>
        <i/>
        <vertAlign val="superscript"/>
        <sz val="10"/>
        <rFont val="Arial Narrow"/>
        <family val="2"/>
      </rPr>
      <t xml:space="preserve">1 </t>
    </r>
    <r>
      <rPr>
        <i/>
        <sz val="10"/>
        <rFont val="Arial Narrow"/>
        <family val="2"/>
      </rPr>
      <t>Налогового кодекса Российской Федерации</t>
    </r>
  </si>
  <si>
    <t>000 1 03 02000 01 0000 110</t>
  </si>
  <si>
    <t>Акцизы по подакцизным товарам (продукции), производимым на территории Российской Федерации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</si>
  <si>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</si>
  <si>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</si>
  <si>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Наименование доходов </t>
  </si>
  <si>
    <t>тыс.руб.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</si>
  <si>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</si>
  <si>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</si>
  <si>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</si>
  <si>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000 2 02 00000 00 0000 000</t>
  </si>
  <si>
    <t>БЕЗВОЗМЕЗДНЫЕ ПОСТУПЛЕНИЯ ОТ ДРУГИХ БЮДЖЕТОВ БЮДЖЕТНОЙ СИСТЕМЫ РОССИЙСКОЙ ФЕДЕРАЦИИ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</si>
  <si>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</si>
  <si>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</si>
  <si>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</si>
  <si>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</si>
  <si>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</si>
  <si>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</si>
  <si>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</si>
  <si>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</si>
  <si>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</si>
  <si>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</si>
  <si>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</si>
  <si>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</si>
  <si>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</si>
  <si>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</si>
  <si>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</si>
  <si>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</si>
  <si>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</si>
  <si>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</si>
  <si>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</si>
  <si>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</si>
  <si>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</si>
  <si>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000 1 13 02994 04 0000 130</t>
  </si>
  <si>
    <t>родительская плата в ДДО "Управление образования"</t>
  </si>
  <si>
    <t>оздоровительная кампания "Управление образования"</t>
  </si>
  <si>
    <t>Доходы от продажи квартир, находящихся в собственности городских округов</t>
  </si>
  <si>
    <t>000 1 14 01040 04 0000 410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</si>
  <si>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</si>
  <si>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</si>
  <si>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</si>
  <si>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</si>
  <si>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</si>
  <si>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000 1 14 06312 04 0000 430</t>
  </si>
  <si>
    <t>000 1 17 01040 04 0000 180</t>
  </si>
  <si>
    <t>Невыясненные поступления, зачисляемые в бюджеты городских округов</t>
  </si>
  <si>
    <t>000 1 17 05040 04 0000 180</t>
  </si>
  <si>
    <t xml:space="preserve">Прочие неналоговые доходы бюджетов городских округов </t>
  </si>
  <si>
    <t>Поступления по плате за установку и эксплуатацию рекламной конструкции на земельном участке, здании или ином недвижимом имуществе, находящемся в собственности ГО Ступино МО</t>
  </si>
  <si>
    <t>Поступления по плате за размещение нестационарных торговых объектов</t>
  </si>
  <si>
    <t>Дотации бюджетам городских округов на выравнивание бюджетной обеспеченности</t>
  </si>
  <si>
    <t>Поступления по плате за наем жилых помещений, находящихся в собственности муниципальных образований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</si>
  <si>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</si>
  <si>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городских округов</t>
  </si>
  <si>
    <t>Прочие субсидии бюджетам городских округов</t>
  </si>
  <si>
    <t xml:space="preserve"> -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</si>
  <si>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</si>
  <si>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 - на предоставление гражданам субсидий на оплату жилого помещения и коммунальных услуг</t>
  </si>
  <si>
    <t xml:space="preserve"> - на обеспечение предоставления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</si>
  <si>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</si>
  <si>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 xml:space="preserve"> - по организации проведения мероприятий по отлову и содержанию безнадзорных животных</t>
  </si>
  <si>
    <t xml:space="preserve"> -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</si>
  <si>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 xml:space="preserve"> - на осуществление государственных полномочий в соответствии с Законом Московской области № 107/2014-ОЗ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</si>
  <si>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</si>
  <si>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</si>
  <si>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субвенции бюджетам городских округов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</si>
  <si>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</si>
  <si>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 - на обеспечение переданного государственного полномочия Московской области по созданию комиссий по делам несовершеннолетних и защите их прав</t>
  </si>
  <si>
    <t>доходы от платных услуг, оказываемых казенными учреждениями (МКУ «Аварийно-спасательная служба»)</t>
  </si>
  <si>
    <t>компенсация расходов по содержанию помещения</t>
  </si>
  <si>
    <t>Прочие доходы от компенсации затрат бюджетов городских округов (оздоровительная кампания детей)</t>
  </si>
  <si>
    <t xml:space="preserve">доходы от платных услуг, оказываемых казенными учреждениями </t>
  </si>
  <si>
    <t>оздоровительная кампания "Комитет по физической культуре и массовому спорту", "Комитет по работе с молодежью и молодежной политике"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</si>
  <si>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</si>
  <si>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</si>
  <si>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реализацию мероприятий по обеспечению жильем молодых семей</t>
  </si>
  <si>
    <t xml:space="preserve"> -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</si>
  <si>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 xml:space="preserve"> - на ремонт подъездов в многоквартирных домах</t>
  </si>
  <si>
    <t xml:space="preserve"> - на создание административных комиссий, уполномоченных рассматривать дела об административных правонарушениях в сфере благоустройства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</si>
  <si>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</si>
  <si>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000 1 11 05312 04 0000 120</t>
  </si>
  <si>
    <t>доходы от платных услуг, оказываемых казенными учреждениями (МКУ «МФЦ")</t>
  </si>
  <si>
    <t xml:space="preserve"> Поступления за выдачу разрешения на вырубку зеленых насаждений – порубочного билета на территории городского округа Ступино Московской области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</si>
  <si>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</si>
  <si>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неналоговые доходы бюджетов городских округов</t>
  </si>
  <si>
    <t>000 1 17 05040 04 0008 180</t>
  </si>
  <si>
    <t>000 1 17 05040 04 0009 180</t>
  </si>
  <si>
    <t>000 1 17 05040 04 0010 180</t>
  </si>
  <si>
    <t xml:space="preserve"> - на предоставление доступа к электронным сервисам цифровой инфраструктуры в сфере жилищно-коммунального хозяйства</t>
  </si>
  <si>
    <t xml:space="preserve">Сумма 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</si>
  <si>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</si>
  <si>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000 1 13 01530 04 0000 130</t>
  </si>
  <si>
    <t xml:space="preserve"> - на 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</si>
  <si>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ДОХОДЫ ОТ ОКАЗАНИЯ ПЛАТНЫХ УСЛУГ И КОМПЕНСАЦИИ ЗАТРАТ ГОСУДАРСТВА</t>
  </si>
  <si>
    <t>000 1 13 02994 04 0006 130</t>
  </si>
  <si>
    <t xml:space="preserve">Прочие доходы от компенсации затрат бюджетов городских округов (родительская плата в ДДО) </t>
  </si>
  <si>
    <t>000 2 02 10000 00 0000 150</t>
  </si>
  <si>
    <t>000 2 02 15001 04 0000 150</t>
  </si>
  <si>
    <t>000 2 02 20000 00 0000 150</t>
  </si>
  <si>
    <t>000 2 02 20216 04 0000 150</t>
  </si>
  <si>
    <t>000 2 02 20302 04 0000 150</t>
  </si>
  <si>
    <t>000 2 02 25027 04 0000 150</t>
  </si>
  <si>
    <t>000 2 02 25497 04 0000 150</t>
  </si>
  <si>
    <t>000 2 02 25555 04 0000 150</t>
  </si>
  <si>
    <t>000 2 02 25567 04 0000 150</t>
  </si>
  <si>
    <t>000 2 02 29999 04 0000 150</t>
  </si>
  <si>
    <t>000 2 02 30000 00 0000 150</t>
  </si>
  <si>
    <t>000 2 02 30022 04 0000 150</t>
  </si>
  <si>
    <t>000 2 02 30024 04 0000 150</t>
  </si>
  <si>
    <t>000 2 02 30029 04 0000 150</t>
  </si>
  <si>
    <t>000 2 02 35082 04 0000 150</t>
  </si>
  <si>
    <t>000 2 02 35120 04 0000 150</t>
  </si>
  <si>
    <t>000 2 02 39999 04 0000 150</t>
  </si>
  <si>
    <t>000 2 02 40000 00 0000 150</t>
  </si>
  <si>
    <t>000 2 02 45160 04 0000 150</t>
  </si>
  <si>
    <t>000 2 02 49999 04 0000 150</t>
  </si>
  <si>
    <t>000 2 02 27112 04 0000 150</t>
  </si>
  <si>
    <t>000 2 02 27112 04 0001 150</t>
  </si>
  <si>
    <t>000 2 02 27112 04 0002 150</t>
  </si>
  <si>
    <t>000 2 02 27112 04 0003 150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</si>
  <si>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</si>
  <si>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000 2 07 00000 00 0000 000</t>
  </si>
  <si>
    <t xml:space="preserve">Поступления доходов в  бюджет городского округа Ступино Московской области на 2019 год </t>
  </si>
  <si>
    <t xml:space="preserve"> -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</si>
  <si>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 xml:space="preserve"> - на обеспечение переданных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</si>
  <si>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 - на обеспечение полноценным питанием беременных женщин, кормящих матерей, а также детей в возрасте до трех лет </t>
  </si>
  <si>
    <t xml:space="preserve"> - на осуществление государственных полномочий Московской области в области земельных отношений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</si>
  <si>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</si>
  <si>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Субсидии бюджетам городских округов на реализацию программ формирования современной городской среды</t>
  </si>
  <si>
    <t>Субсидии бюджетам городских округов на обеспечение устойчивого развития сельских территорий</t>
  </si>
  <si>
    <t xml:space="preserve"> - на капитальные вложения в общеобразовательные организации в целях поддержания односменного режима обучения</t>
  </si>
  <si>
    <t xml:space="preserve"> - на дооснащение материально-техническими средствами многофункциональных центров предоставления государственных и муниципальных услуг, действующих на территории Московской области, для организации предоставления государственных услуг по регистрации рождения и смерти</t>
  </si>
  <si>
    <t xml:space="preserve"> - на строительство (реконструкцию) муниципальных стадионов</t>
  </si>
  <si>
    <t xml:space="preserve"> - на мероприятия по организации отдыха детей в каникулярное время (Другие вопросы в области образования)</t>
  </si>
  <si>
    <t xml:space="preserve"> -  на подготовку основания, приобретение и установка плоскостных спортивных сооружений в муниципальных образованиях Московской области</t>
  </si>
  <si>
    <t xml:space="preserve"> - на мероприятия по проведению капитального ремонта в муниципальных дошкольных образовательных организациях Московской области</t>
  </si>
  <si>
    <t xml:space="preserve"> - на установку камер видеонаблюдения в подъездах многоквартирных домов</t>
  </si>
  <si>
    <t xml:space="preserve"> -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</si>
  <si>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 xml:space="preserve"> - 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</si>
  <si>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 xml:space="preserve"> - на мероприятия по проведению капитального ремонта в муниципальных общеобразовательных организациях</t>
  </si>
  <si>
    <t xml:space="preserve"> - на 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«Светлый город»</t>
  </si>
  <si>
    <t xml:space="preserve"> - на 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</si>
  <si>
    <t xml:space="preserve"> - на приобретение техники для нужд благоустройства территорий муниципальных образований Московской области</t>
  </si>
  <si>
    <t>Приложение  1</t>
  </si>
  <si>
    <t xml:space="preserve">к решению Совета депутатов                                                                                                                                                                                            </t>
  </si>
  <si>
    <t xml:space="preserve">городского округа Ступино Московской области                                                                                                                                                                           </t>
  </si>
  <si>
    <t xml:space="preserve">«О внесении изменений в решение Совета депутатов                                                                                                                                                    </t>
  </si>
  <si>
    <t>городского округа Ступино Московской области</t>
  </si>
  <si>
    <t>Московской области на 2019 год и на плановый период 2020-2021 годов»</t>
  </si>
  <si>
    <t xml:space="preserve"> - на 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(Дошкольное образование)</t>
  </si>
  <si>
    <t xml:space="preserve"> - на рекультивацию полигонов твёрдых коммунальных отходов </t>
  </si>
  <si>
    <t>"Приложение 1
к решению Совета депутатов 
городского округа Ступино Московской области
"О бюджете городского округа Ступино Московской области
на 2019 год и на плановый период 2020-2021 годов"</t>
  </si>
  <si>
    <t>"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</si>
  <si>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</si>
  <si>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000 2 02 25097 04 0000 150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</si>
  <si>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</si>
  <si>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</si>
  <si>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000 2 02 25169 04 0000 150</t>
  </si>
  <si>
    <t>000 2 02 25242 04 0000 150</t>
  </si>
  <si>
    <t>000 2 02 25016 04 0000 150</t>
  </si>
  <si>
    <t xml:space="preserve"> -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</si>
  <si>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 xml:space="preserve"> - на строительство газопровода к населенным пунктам с последующей газификацией</t>
  </si>
  <si>
    <t xml:space="preserve"> - на комплексное благоустройство территорий муниципальных образований Московской области</t>
  </si>
  <si>
    <t xml:space="preserve"> - на капитальные вложения в объекты социальной и инженерной инфраструктуры на территории военных городков (Коммунальное хозяйство)</t>
  </si>
  <si>
    <t xml:space="preserve"> - на обустройство и установку детских игровых площадок на территории муниципальных образований Московской области</t>
  </si>
  <si>
    <t xml:space="preserve"> - на 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</si>
  <si>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 xml:space="preserve"> -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(Дополнительное образование детей</t>
  </si>
  <si>
    <t xml:space="preserve"> - на 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 </t>
  </si>
  <si>
    <t xml:space="preserve"> - на капитальные вложения в объекты общего образования </t>
  </si>
  <si>
    <t xml:space="preserve"> - на капитальный ремонт гидротехнических сооружений, находящихся в муниципальной собственности, в том числе разработка проектной документации  </t>
  </si>
  <si>
    <t xml:space="preserve"> - на 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Московской области  </t>
  </si>
  <si>
    <t xml:space="preserve"> -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</si>
  <si>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 xml:space="preserve"> - на закупку оборудования для  организаций дополнительного образования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</t>
  </si>
  <si>
    <t xml:space="preserve"> - на приобретение оборудования и музыкальных инструментов для комплектования построенных муниципальных организаций дополнительного образования Московской области, осуществляющих деятельность в сфере культуры</t>
  </si>
  <si>
    <t xml:space="preserve"> - на капитальный ремонт и приобретение оборудования для оснащения плоскостных спортивных сооружений в муниципальных образованиях Московской области </t>
  </si>
  <si>
    <t xml:space="preserve"> -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</si>
  <si>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 xml:space="preserve"> - на осуществление переданных полномочий Московской области по оформлению в собственность Московской области сибиреязвенных скотомогильников, по обустройству и содержанию сибиреязвенных скотомогильников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</si>
  <si>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</si>
  <si>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000 2 02 35176 04 0000 150</t>
  </si>
  <si>
    <t xml:space="preserve"> - на реализацию проектов государственно-частного партнерства в жилищно-коммунальном хозяйстве в сфере теплоснабжения</t>
  </si>
  <si>
    <t xml:space="preserve"> - на создание центров образования цифрового и гуманитарного профилей</t>
  </si>
  <si>
    <t xml:space="preserve"> - на премирование победителей смотра-конкурса «Парки Подмосковья»</t>
  </si>
  <si>
    <t xml:space="preserve"> -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</si>
  <si>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-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</si>
  <si>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- 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</si>
  <si>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r>
      <t>Субсидии бюджетам городских округов на мероприятия федеральной целевой программы "Развитие водохозяйственного комплекса Российской Федерации в 2012 - 2020 годах"</t>
    </r>
    <r>
      <rPr>
        <i/>
        <sz val="10"/>
        <rFont val="Arial Narrow"/>
        <family val="2"/>
      </rPr>
      <t xml:space="preserve"> </t>
    </r>
  </si>
  <si>
    <t xml:space="preserve">от 17.12.2018 № 234/21 «О бюджете городского округа Ступино                                                                                                                                 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</si>
  <si>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</si>
  <si>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</si>
  <si>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</si>
  <si>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</si>
  <si>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доходы от платных услуг, оказываемых казенными учреждениями (ГУ арх-ры и градостр -ва МО)</t>
  </si>
  <si>
    <t>000 1 14 02042 04 0000 410</t>
  </si>
  <si>
    <t>Доходы от реализации имущества, находящегося в оперативном управлении учреждений, находящихся в ведении органов управления и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</si>
  <si>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000 1 13 02994 04 0007 130</t>
  </si>
  <si>
    <t>прочие доходы от компенсации затрат бюджетов городских округов</t>
  </si>
  <si>
    <t xml:space="preserve"> - на реализацию мероприятий по организации функциональных зон в парках культуры и отдыха</t>
  </si>
  <si>
    <t xml:space="preserve"> - на реализацию отдельных мероприятий муниципальных программ (в сфере образования, культуры и физической культуры и спорта в части оплаты труда и начислений на оплату труда педагогических работников муниципальных организаций дополнительного образования)</t>
  </si>
  <si>
    <t xml:space="preserve"> - в форме дотаций, предоставляемые из бюджета Московской области бюджетам муниципальных образований Московской области (при условии заключения соглашений с Министерством образования Московской области)</t>
  </si>
  <si>
    <t>000 1 05 01011 01 0000 110</t>
  </si>
  <si>
    <t xml:space="preserve"> 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</si>
  <si>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</si>
  <si>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</si>
  <si>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</si>
  <si>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</si>
  <si>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</si>
  <si>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</si>
  <si>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</si>
  <si>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</si>
  <si>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</si>
  <si>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</si>
  <si>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</t>
  </si>
  <si>
    <t>Плата за размещение твердых коммунальных отходов</t>
  </si>
  <si>
    <t>000 1 12 01010 01 0000 120</t>
  </si>
  <si>
    <t>000 1 12 01030 01 0000 120</t>
  </si>
  <si>
    <t>000 1 12 01041 01 0000 120</t>
  </si>
  <si>
    <t>000 1 12 01042 01 0000 120</t>
  </si>
  <si>
    <t>000 1 03 02251 01 0000 110</t>
  </si>
  <si>
    <t>000 1 03 02261 01 0000 110</t>
  </si>
  <si>
    <t xml:space="preserve"> - на устройство контейнерных площадок</t>
  </si>
  <si>
    <t xml:space="preserve"> - на 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</si>
  <si>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 xml:space="preserve"> -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 и муниципальных услуг</t>
  </si>
  <si>
    <t>от "19" декабря 2019г  № 354/34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</si>
</sst>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.0_ ;\-#,##0.0\ "/>
    <numFmt numFmtId="175" formatCode="&quot;&quot;###,##0.00"/>
    <numFmt numFmtId="176" formatCode="#,##0_р_."/>
    <numFmt numFmtId="177" formatCode="#,##0.000"/>
    <numFmt numFmtId="178" formatCode="#,##0.0000"/>
    <numFmt numFmtId="179" formatCode="#,##0.00000"/>
    <numFmt numFmtId="180" formatCode="#,##0.000000"/>
    <numFmt numFmtId="181" formatCode="#,##0.0000000"/>
  </numFmts>
  <fonts count="48">
    <font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1"/>
      <color indexed="8"/>
      <name val="Calibri"/>
      <family val="2"/>
    </font>
    <font>
      <sz val="10"/>
      <color indexed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i/>
      <vertAlign val="superscript"/>
      <sz val="10"/>
      <name val="Arial Narrow"/>
      <family val="2"/>
    </font>
    <font>
      <sz val="12"/>
      <name val="Times New Roman"/>
      <family val="1"/>
    </font>
    <font>
      <sz val="10"/>
      <name val="Arial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Arial Narrow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55" applyFont="1" applyFill="1" applyAlignment="1">
      <alignment vertical="center"/>
      <protection/>
    </xf>
    <xf numFmtId="0" fontId="5" fillId="0" borderId="0" xfId="55" applyFont="1" applyFill="1" applyAlignment="1">
      <alignment vertical="center"/>
      <protection/>
    </xf>
    <xf numFmtId="0" fontId="6" fillId="0" borderId="0" xfId="55" applyFont="1" applyFill="1" applyAlignment="1">
      <alignment vertical="center"/>
      <protection/>
    </xf>
    <xf numFmtId="1" fontId="7" fillId="0" borderId="10" xfId="55" applyNumberFormat="1" applyFont="1" applyFill="1" applyBorder="1" applyAlignment="1" applyProtection="1">
      <alignment horizontal="center" vertical="center" wrapText="1"/>
      <protection/>
    </xf>
    <xf numFmtId="0" fontId="8" fillId="0" borderId="0" xfId="55" applyFont="1" applyFill="1" applyAlignment="1">
      <alignment vertical="center"/>
      <protection/>
    </xf>
    <xf numFmtId="1" fontId="5" fillId="0" borderId="10" xfId="55" applyNumberFormat="1" applyFont="1" applyFill="1" applyBorder="1" applyAlignment="1" applyProtection="1">
      <alignment horizontal="center" vertical="center" wrapText="1"/>
      <protection/>
    </xf>
    <xf numFmtId="0" fontId="5" fillId="0" borderId="10" xfId="55" applyNumberFormat="1" applyFont="1" applyFill="1" applyBorder="1" applyAlignment="1" applyProtection="1">
      <alignment horizontal="left" vertical="center" wrapText="1" indent="1"/>
      <protection/>
    </xf>
    <xf numFmtId="1" fontId="6" fillId="0" borderId="10" xfId="55" applyNumberFormat="1" applyFont="1" applyFill="1" applyBorder="1" applyAlignment="1" applyProtection="1">
      <alignment horizontal="center" vertical="center" wrapText="1"/>
      <protection/>
    </xf>
    <xf numFmtId="0" fontId="6" fillId="0" borderId="10" xfId="55" applyNumberFormat="1" applyFont="1" applyFill="1" applyBorder="1" applyAlignment="1" applyProtection="1">
      <alignment horizontal="left" vertical="center" wrapText="1" inden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6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1" xfId="55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5" fillId="0" borderId="10" xfId="55" applyNumberFormat="1" applyFont="1" applyFill="1" applyBorder="1" applyAlignment="1" applyProtection="1">
      <alignment horizontal="left" vertical="center" wrapText="1"/>
      <protection/>
    </xf>
    <xf numFmtId="0" fontId="7" fillId="0" borderId="10" xfId="55" applyNumberFormat="1" applyFont="1" applyFill="1" applyBorder="1" applyAlignment="1" applyProtection="1">
      <alignment horizontal="left" vertical="center" wrapText="1" indent="2"/>
      <protection/>
    </xf>
    <xf numFmtId="0" fontId="7" fillId="0" borderId="0" xfId="55" applyFont="1" applyFill="1" applyAlignment="1">
      <alignment vertical="center"/>
      <protection/>
    </xf>
    <xf numFmtId="0" fontId="6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5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55" applyFont="1" applyFill="1" applyAlignment="1" applyProtection="1">
      <alignment vertical="center"/>
      <protection locked="0"/>
    </xf>
    <xf numFmtId="0" fontId="6" fillId="0" borderId="10" xfId="55" applyNumberFormat="1" applyFont="1" applyFill="1" applyBorder="1" applyAlignment="1" applyProtection="1">
      <alignment horizontal="left" vertical="center" wrapText="1" indent="2"/>
      <protection/>
    </xf>
    <xf numFmtId="0" fontId="7" fillId="0" borderId="12" xfId="55" applyFont="1" applyFill="1" applyBorder="1" applyAlignment="1">
      <alignment horizontal="left" vertical="center" wrapText="1" indent="1"/>
      <protection/>
    </xf>
    <xf numFmtId="0" fontId="5" fillId="0" borderId="0" xfId="55" applyFont="1" applyFill="1" applyAlignment="1">
      <alignment horizontal="center" vertical="center" wrapText="1"/>
      <protection/>
    </xf>
    <xf numFmtId="0" fontId="5" fillId="0" borderId="13" xfId="55" applyFont="1" applyFill="1" applyBorder="1" applyAlignment="1">
      <alignment horizontal="center" vertical="center" wrapText="1"/>
      <protection/>
    </xf>
    <xf numFmtId="173" fontId="6" fillId="0" borderId="10" xfId="63" applyNumberFormat="1" applyFont="1" applyFill="1" applyBorder="1" applyAlignment="1" applyProtection="1">
      <alignment horizontal="center" vertical="center"/>
      <protection/>
    </xf>
    <xf numFmtId="173" fontId="7" fillId="0" borderId="10" xfId="63" applyNumberFormat="1" applyFont="1" applyFill="1" applyBorder="1" applyAlignment="1">
      <alignment horizontal="center" vertical="center"/>
    </xf>
    <xf numFmtId="0" fontId="6" fillId="0" borderId="0" xfId="55" applyFont="1" applyFill="1" applyAlignment="1">
      <alignment horizontal="right" vertical="center" wrapText="1"/>
      <protection/>
    </xf>
    <xf numFmtId="0" fontId="6" fillId="0" borderId="12" xfId="55" applyFont="1" applyFill="1" applyBorder="1" applyAlignment="1">
      <alignment horizontal="left" vertical="center" wrapText="1" indent="1"/>
      <protection/>
    </xf>
    <xf numFmtId="0" fontId="6" fillId="0" borderId="0" xfId="55" applyFont="1" applyFill="1" applyAlignment="1">
      <alignment horizontal="right" vertical="center"/>
      <protection/>
    </xf>
    <xf numFmtId="0" fontId="6" fillId="0" borderId="0" xfId="55" applyFont="1" applyFill="1" applyAlignment="1">
      <alignment vertical="center" wrapText="1"/>
      <protection/>
    </xf>
    <xf numFmtId="0" fontId="6" fillId="0" borderId="0" xfId="55" applyFont="1" applyFill="1" applyBorder="1" applyAlignment="1">
      <alignment vertical="center" wrapText="1"/>
      <protection/>
    </xf>
    <xf numFmtId="173" fontId="5" fillId="0" borderId="10" xfId="63" applyNumberFormat="1" applyFont="1" applyFill="1" applyBorder="1" applyAlignment="1" applyProtection="1">
      <alignment horizontal="center" vertical="center"/>
      <protection/>
    </xf>
    <xf numFmtId="173" fontId="7" fillId="0" borderId="10" xfId="63" applyNumberFormat="1" applyFont="1" applyFill="1" applyBorder="1" applyAlignment="1" applyProtection="1">
      <alignment horizontal="center" vertical="center"/>
      <protection/>
    </xf>
    <xf numFmtId="173" fontId="5" fillId="0" borderId="10" xfId="63" applyNumberFormat="1" applyFont="1" applyFill="1" applyBorder="1" applyAlignment="1">
      <alignment horizontal="center" vertical="center"/>
    </xf>
    <xf numFmtId="173" fontId="6" fillId="0" borderId="10" xfId="63" applyNumberFormat="1" applyFont="1" applyFill="1" applyBorder="1" applyAlignment="1">
      <alignment horizontal="center" vertical="center"/>
    </xf>
    <xf numFmtId="0" fontId="5" fillId="0" borderId="10" xfId="55" applyNumberFormat="1" applyFont="1" applyFill="1" applyBorder="1" applyAlignment="1" applyProtection="1">
      <alignment horizontal="left" vertical="center" wrapText="1" indent="1"/>
      <protection locked="0"/>
    </xf>
    <xf numFmtId="173" fontId="5" fillId="0" borderId="10" xfId="63" applyNumberFormat="1" applyFont="1" applyFill="1" applyBorder="1" applyAlignment="1" applyProtection="1">
      <alignment horizontal="center" vertical="center"/>
      <protection locked="0"/>
    </xf>
    <xf numFmtId="173" fontId="5" fillId="0" borderId="11" xfId="63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Fill="1" applyBorder="1" applyAlignment="1">
      <alignment vertical="center"/>
      <protection/>
    </xf>
    <xf numFmtId="0" fontId="12" fillId="0" borderId="0" xfId="55" applyFont="1" applyFill="1" applyAlignment="1">
      <alignment/>
      <protection/>
    </xf>
    <xf numFmtId="0" fontId="7" fillId="0" borderId="10" xfId="0" applyFont="1" applyFill="1" applyBorder="1" applyAlignment="1">
      <alignment horizontal="left" vertical="center" wrapText="1" indent="1"/>
    </xf>
    <xf numFmtId="173" fontId="7" fillId="0" borderId="10" xfId="63" applyNumberFormat="1" applyFont="1" applyFill="1" applyBorder="1" applyAlignment="1" applyProtection="1">
      <alignment horizontal="center" vertical="center" wrapText="1"/>
      <protection/>
    </xf>
    <xf numFmtId="1" fontId="47" fillId="0" borderId="10" xfId="55" applyNumberFormat="1" applyFont="1" applyFill="1" applyBorder="1" applyAlignment="1" applyProtection="1">
      <alignment horizontal="center" vertical="center" wrapText="1"/>
      <protection/>
    </xf>
    <xf numFmtId="0" fontId="47" fillId="0" borderId="10" xfId="55" applyNumberFormat="1" applyFont="1" applyFill="1" applyBorder="1" applyAlignment="1" applyProtection="1">
      <alignment horizontal="left" vertical="center" wrapText="1" indent="2"/>
      <protection/>
    </xf>
    <xf numFmtId="173" fontId="6" fillId="0" borderId="0" xfId="55" applyNumberFormat="1" applyFont="1" applyFill="1" applyAlignment="1">
      <alignment vertical="center" wrapText="1"/>
      <protection/>
    </xf>
    <xf numFmtId="173" fontId="6" fillId="0" borderId="0" xfId="55" applyNumberFormat="1" applyFont="1" applyFill="1" applyAlignment="1">
      <alignment horizontal="right" vertical="center" wrapText="1"/>
      <protection/>
    </xf>
    <xf numFmtId="173" fontId="5" fillId="0" borderId="0" xfId="55" applyNumberFormat="1" applyFont="1" applyFill="1" applyAlignment="1">
      <alignment horizontal="center" vertical="center" wrapText="1"/>
      <protection/>
    </xf>
    <xf numFmtId="173" fontId="6" fillId="0" borderId="0" xfId="55" applyNumberFormat="1" applyFont="1" applyFill="1" applyAlignment="1">
      <alignment horizontal="right" vertical="center"/>
      <protection/>
    </xf>
    <xf numFmtId="173" fontId="5" fillId="0" borderId="14" xfId="55" applyNumberFormat="1" applyFont="1" applyFill="1" applyBorder="1" applyAlignment="1">
      <alignment horizontal="center" vertical="center" wrapText="1"/>
      <protection/>
    </xf>
    <xf numFmtId="173" fontId="12" fillId="0" borderId="0" xfId="55" applyNumberFormat="1" applyFont="1" applyFill="1" applyAlignment="1">
      <alignment/>
      <protection/>
    </xf>
    <xf numFmtId="0" fontId="6" fillId="0" borderId="0" xfId="55" applyFont="1" applyFill="1" applyAlignment="1">
      <alignment horizontal="right" vertical="center" wrapText="1"/>
      <protection/>
    </xf>
    <xf numFmtId="0" fontId="6" fillId="0" borderId="0" xfId="0" applyFont="1" applyFill="1" applyAlignment="1">
      <alignment horizontal="right" vertical="center" wrapText="1"/>
    </xf>
    <xf numFmtId="0" fontId="5" fillId="0" borderId="0" xfId="55" applyFont="1" applyFill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Прил 1_Доход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1"/>
  <sheetViews>
    <sheetView tabSelected="1" view="pageBreakPreview" zoomScaleSheetLayoutView="100" workbookViewId="0" topLeftCell="A1">
      <selection activeCell="D1" sqref="D1:F16384"/>
    </sheetView>
  </sheetViews>
  <sheetFormatPr defaultColWidth="9.125" defaultRowHeight="5.25" customHeight="1"/>
  <cols>
    <col min="1" max="1" width="21.625" style="29" customWidth="1"/>
    <col min="2" max="2" width="85.50390625" style="29" customWidth="1"/>
    <col min="3" max="3" width="11.50390625" style="44" customWidth="1"/>
    <col min="4" max="16384" width="9.125" style="3" customWidth="1"/>
  </cols>
  <sheetData>
    <row r="1" spans="1:3" s="28" customFormat="1" ht="14.25" customHeight="1">
      <c r="A1" s="26"/>
      <c r="B1" s="50" t="s">
        <v>200</v>
      </c>
      <c r="C1" s="51"/>
    </row>
    <row r="2" spans="1:3" s="28" customFormat="1" ht="14.25" customHeight="1">
      <c r="A2" s="26"/>
      <c r="B2" s="50" t="s">
        <v>201</v>
      </c>
      <c r="C2" s="51"/>
    </row>
    <row r="3" spans="1:3" s="28" customFormat="1" ht="14.25" customHeight="1">
      <c r="A3" s="26"/>
      <c r="B3" s="50" t="s">
        <v>202</v>
      </c>
      <c r="C3" s="51"/>
    </row>
    <row r="4" spans="1:3" s="28" customFormat="1" ht="14.25" customHeight="1">
      <c r="A4" s="26"/>
      <c r="B4" s="50" t="s">
        <v>203</v>
      </c>
      <c r="C4" s="51"/>
    </row>
    <row r="5" spans="1:3" s="28" customFormat="1" ht="14.25" customHeight="1">
      <c r="A5" s="26"/>
      <c r="B5" s="50" t="s">
        <v>204</v>
      </c>
      <c r="C5" s="51"/>
    </row>
    <row r="6" spans="1:3" s="28" customFormat="1" ht="14.25" customHeight="1">
      <c r="A6" s="26"/>
      <c r="B6" s="50" t="s">
        <v>243</v>
      </c>
      <c r="C6" s="51"/>
    </row>
    <row r="7" spans="1:3" s="28" customFormat="1" ht="14.25" customHeight="1">
      <c r="A7" s="26"/>
      <c r="B7" s="50" t="s">
        <v>205</v>
      </c>
      <c r="C7" s="51"/>
    </row>
    <row r="8" spans="1:3" s="28" customFormat="1" ht="14.25" customHeight="1">
      <c r="A8" s="26"/>
      <c r="B8" s="50" t="s">
        <v>279</v>
      </c>
      <c r="C8" s="50"/>
    </row>
    <row r="9" ht="17.25" customHeight="1"/>
    <row r="10" spans="2:3" ht="66.75" customHeight="1">
      <c r="B10" s="50" t="s">
        <v>208</v>
      </c>
      <c r="C10" s="51"/>
    </row>
    <row r="11" spans="2:3" ht="12" customHeight="1">
      <c r="B11" s="26"/>
      <c r="C11" s="45"/>
    </row>
    <row r="12" spans="1:3" s="1" customFormat="1" ht="15" customHeight="1">
      <c r="A12" s="52" t="s">
        <v>179</v>
      </c>
      <c r="B12" s="52"/>
      <c r="C12" s="52"/>
    </row>
    <row r="13" spans="1:3" s="1" customFormat="1" ht="12.75" customHeight="1">
      <c r="A13" s="22"/>
      <c r="B13" s="22"/>
      <c r="C13" s="46"/>
    </row>
    <row r="14" spans="1:3" ht="13.5" customHeight="1">
      <c r="A14" s="30"/>
      <c r="B14" s="30"/>
      <c r="C14" s="47" t="s">
        <v>63</v>
      </c>
    </row>
    <row r="15" spans="1:3" s="22" customFormat="1" ht="48.75" customHeight="1">
      <c r="A15" s="23" t="s">
        <v>5</v>
      </c>
      <c r="B15" s="23" t="s">
        <v>62</v>
      </c>
      <c r="C15" s="48" t="s">
        <v>146</v>
      </c>
    </row>
    <row r="16" spans="1:3" s="2" customFormat="1" ht="23.25" customHeight="1">
      <c r="A16" s="6" t="s">
        <v>6</v>
      </c>
      <c r="B16" s="14" t="s">
        <v>7</v>
      </c>
      <c r="C16" s="31">
        <f>C17+C23+C29+C36+C41+C44+C45+C57+C63+C79+C85+C86</f>
        <v>3032193.9935000003</v>
      </c>
    </row>
    <row r="17" spans="1:3" s="2" customFormat="1" ht="21.75" customHeight="1">
      <c r="A17" s="6" t="s">
        <v>8</v>
      </c>
      <c r="B17" s="7" t="s">
        <v>9</v>
      </c>
      <c r="C17" s="31">
        <f>C18</f>
        <v>1835250</v>
      </c>
    </row>
    <row r="18" spans="1:3" ht="21" customHeight="1">
      <c r="A18" s="8" t="s">
        <v>10</v>
      </c>
      <c r="B18" s="9" t="s">
        <v>11</v>
      </c>
      <c r="C18" s="24">
        <f>SUM(C19:C22)</f>
        <v>1835250</v>
      </c>
    </row>
    <row r="19" spans="1:3" s="16" customFormat="1" ht="48.75" customHeight="1">
      <c r="A19" s="4" t="s">
        <v>51</v>
      </c>
      <c r="B19" s="15" t="s">
        <v>56</v>
      </c>
      <c r="C19" s="32">
        <v>1793950</v>
      </c>
    </row>
    <row r="20" spans="1:3" s="16" customFormat="1" ht="54.75" customHeight="1">
      <c r="A20" s="4" t="s">
        <v>53</v>
      </c>
      <c r="B20" s="15" t="s">
        <v>52</v>
      </c>
      <c r="C20" s="32">
        <v>6800</v>
      </c>
    </row>
    <row r="21" spans="1:3" s="16" customFormat="1" ht="30" customHeight="1">
      <c r="A21" s="4" t="s">
        <v>54</v>
      </c>
      <c r="B21" s="15" t="s">
        <v>61</v>
      </c>
      <c r="C21" s="32">
        <v>14000</v>
      </c>
    </row>
    <row r="22" spans="1:3" s="16" customFormat="1" ht="58.5" customHeight="1">
      <c r="A22" s="4" t="s">
        <v>55</v>
      </c>
      <c r="B22" s="15" t="s">
        <v>57</v>
      </c>
      <c r="C22" s="32">
        <v>20500</v>
      </c>
    </row>
    <row r="23" spans="1:3" s="2" customFormat="1" ht="22.5" customHeight="1">
      <c r="A23" s="10" t="s">
        <v>49</v>
      </c>
      <c r="B23" s="13" t="s">
        <v>50</v>
      </c>
      <c r="C23" s="31">
        <f>C24</f>
        <v>90600</v>
      </c>
    </row>
    <row r="24" spans="1:3" ht="21.75" customHeight="1">
      <c r="A24" s="8" t="s">
        <v>58</v>
      </c>
      <c r="B24" s="9" t="s">
        <v>59</v>
      </c>
      <c r="C24" s="24">
        <f>SUM(C25:C28)</f>
        <v>90600</v>
      </c>
    </row>
    <row r="25" spans="1:3" s="16" customFormat="1" ht="57.75" customHeight="1" hidden="1">
      <c r="A25" s="4" t="s">
        <v>260</v>
      </c>
      <c r="B25" s="15" t="s">
        <v>261</v>
      </c>
      <c r="C25" s="32">
        <v>41100</v>
      </c>
    </row>
    <row r="26" spans="1:3" s="16" customFormat="1" ht="66" customHeight="1" hidden="1">
      <c r="A26" s="4" t="s">
        <v>262</v>
      </c>
      <c r="B26" s="15" t="s">
        <v>263</v>
      </c>
      <c r="C26" s="32">
        <v>300</v>
      </c>
    </row>
    <row r="27" spans="1:3" s="16" customFormat="1" ht="57.75" customHeight="1" hidden="1">
      <c r="A27" s="4" t="s">
        <v>274</v>
      </c>
      <c r="B27" s="15" t="s">
        <v>264</v>
      </c>
      <c r="C27" s="32">
        <v>55300</v>
      </c>
    </row>
    <row r="28" spans="1:3" s="16" customFormat="1" ht="57.75" customHeight="1" hidden="1">
      <c r="A28" s="4" t="s">
        <v>275</v>
      </c>
      <c r="B28" s="15" t="s">
        <v>265</v>
      </c>
      <c r="C28" s="32">
        <v>-6100</v>
      </c>
    </row>
    <row r="29" spans="1:3" s="2" customFormat="1" ht="20.25" customHeight="1">
      <c r="A29" s="6" t="s">
        <v>12</v>
      </c>
      <c r="B29" s="7" t="s">
        <v>13</v>
      </c>
      <c r="C29" s="31">
        <f>C30+C33+C34+C35</f>
        <v>247059.1</v>
      </c>
    </row>
    <row r="30" spans="1:3" ht="21" customHeight="1">
      <c r="A30" s="8" t="s">
        <v>14</v>
      </c>
      <c r="B30" s="9" t="s">
        <v>15</v>
      </c>
      <c r="C30" s="24">
        <f>C31+C32</f>
        <v>152800</v>
      </c>
    </row>
    <row r="31" spans="1:3" s="16" customFormat="1" ht="21" customHeight="1" hidden="1">
      <c r="A31" s="4" t="s">
        <v>256</v>
      </c>
      <c r="B31" s="15" t="s">
        <v>257</v>
      </c>
      <c r="C31" s="32">
        <v>124200</v>
      </c>
    </row>
    <row r="32" spans="1:3" s="16" customFormat="1" ht="39.75" customHeight="1" hidden="1">
      <c r="A32" s="4" t="s">
        <v>259</v>
      </c>
      <c r="B32" s="15" t="s">
        <v>258</v>
      </c>
      <c r="C32" s="32">
        <v>28600</v>
      </c>
    </row>
    <row r="33" spans="1:3" ht="21" customHeight="1">
      <c r="A33" s="8" t="s">
        <v>16</v>
      </c>
      <c r="B33" s="9" t="s">
        <v>17</v>
      </c>
      <c r="C33" s="24">
        <v>75800</v>
      </c>
    </row>
    <row r="34" spans="1:3" ht="21" customHeight="1">
      <c r="A34" s="8" t="s">
        <v>18</v>
      </c>
      <c r="B34" s="9" t="s">
        <v>19</v>
      </c>
      <c r="C34" s="24">
        <v>1459.1</v>
      </c>
    </row>
    <row r="35" spans="1:3" ht="21" customHeight="1">
      <c r="A35" s="8" t="s">
        <v>20</v>
      </c>
      <c r="B35" s="9" t="s">
        <v>21</v>
      </c>
      <c r="C35" s="24">
        <v>17000</v>
      </c>
    </row>
    <row r="36" spans="1:3" s="2" customFormat="1" ht="22.5" customHeight="1">
      <c r="A36" s="6" t="s">
        <v>69</v>
      </c>
      <c r="B36" s="7" t="s">
        <v>70</v>
      </c>
      <c r="C36" s="31">
        <f>SUM(C37:C38)</f>
        <v>460797</v>
      </c>
    </row>
    <row r="37" spans="1:3" ht="21" customHeight="1">
      <c r="A37" s="8" t="s">
        <v>71</v>
      </c>
      <c r="B37" s="9" t="s">
        <v>72</v>
      </c>
      <c r="C37" s="24">
        <v>58150</v>
      </c>
    </row>
    <row r="38" spans="1:3" ht="21" customHeight="1">
      <c r="A38" s="8" t="s">
        <v>73</v>
      </c>
      <c r="B38" s="9" t="s">
        <v>74</v>
      </c>
      <c r="C38" s="24">
        <f>C39+C40</f>
        <v>402647</v>
      </c>
    </row>
    <row r="39" spans="1:3" s="16" customFormat="1" ht="27" customHeight="1" hidden="1">
      <c r="A39" s="4" t="s">
        <v>244</v>
      </c>
      <c r="B39" s="15" t="s">
        <v>245</v>
      </c>
      <c r="C39" s="32">
        <v>214277</v>
      </c>
    </row>
    <row r="40" spans="1:3" s="16" customFormat="1" ht="27" customHeight="1" hidden="1">
      <c r="A40" s="4" t="s">
        <v>246</v>
      </c>
      <c r="B40" s="15" t="s">
        <v>247</v>
      </c>
      <c r="C40" s="32">
        <v>188370</v>
      </c>
    </row>
    <row r="41" spans="1:3" s="2" customFormat="1" ht="22.5" customHeight="1">
      <c r="A41" s="6" t="s">
        <v>22</v>
      </c>
      <c r="B41" s="7" t="s">
        <v>23</v>
      </c>
      <c r="C41" s="31">
        <f>C42+C43</f>
        <v>17360</v>
      </c>
    </row>
    <row r="42" spans="1:3" ht="30.75" customHeight="1" hidden="1">
      <c r="A42" s="8" t="s">
        <v>24</v>
      </c>
      <c r="B42" s="9" t="s">
        <v>60</v>
      </c>
      <c r="C42" s="24">
        <v>17200</v>
      </c>
    </row>
    <row r="43" spans="1:3" ht="24.75" customHeight="1" hidden="1">
      <c r="A43" s="8" t="s">
        <v>25</v>
      </c>
      <c r="B43" s="9" t="s">
        <v>26</v>
      </c>
      <c r="C43" s="24">
        <v>160</v>
      </c>
    </row>
    <row r="44" spans="1:3" s="2" customFormat="1" ht="26.25" customHeight="1">
      <c r="A44" s="6" t="s">
        <v>27</v>
      </c>
      <c r="B44" s="7" t="s">
        <v>28</v>
      </c>
      <c r="C44" s="31">
        <v>4.75343</v>
      </c>
    </row>
    <row r="45" spans="1:3" s="2" customFormat="1" ht="29.25" customHeight="1">
      <c r="A45" s="6" t="s">
        <v>29</v>
      </c>
      <c r="B45" s="7" t="s">
        <v>30</v>
      </c>
      <c r="C45" s="31">
        <f>C46+C47+C53+C54</f>
        <v>140298.90000000002</v>
      </c>
    </row>
    <row r="46" spans="1:3" ht="21" customHeight="1" hidden="1">
      <c r="A46" s="8" t="s">
        <v>31</v>
      </c>
      <c r="B46" s="9" t="s">
        <v>32</v>
      </c>
      <c r="C46" s="24">
        <v>0</v>
      </c>
    </row>
    <row r="47" spans="1:3" ht="54" customHeight="1">
      <c r="A47" s="8" t="s">
        <v>33</v>
      </c>
      <c r="B47" s="17" t="s">
        <v>4</v>
      </c>
      <c r="C47" s="24">
        <f>SUM(C48:C52)</f>
        <v>118195.8</v>
      </c>
    </row>
    <row r="48" spans="1:3" ht="45" customHeight="1">
      <c r="A48" s="8" t="s">
        <v>75</v>
      </c>
      <c r="B48" s="20" t="s">
        <v>76</v>
      </c>
      <c r="C48" s="24">
        <v>106498</v>
      </c>
    </row>
    <row r="49" spans="1:3" ht="45" customHeight="1">
      <c r="A49" s="8" t="s">
        <v>77</v>
      </c>
      <c r="B49" s="20" t="s">
        <v>78</v>
      </c>
      <c r="C49" s="24">
        <v>4077.7</v>
      </c>
    </row>
    <row r="50" spans="1:3" ht="45" customHeight="1">
      <c r="A50" s="8" t="s">
        <v>80</v>
      </c>
      <c r="B50" s="20" t="s">
        <v>79</v>
      </c>
      <c r="C50" s="24">
        <v>4267.6</v>
      </c>
    </row>
    <row r="51" spans="1:3" ht="31.5" customHeight="1">
      <c r="A51" s="11" t="s">
        <v>81</v>
      </c>
      <c r="B51" s="20" t="s">
        <v>82</v>
      </c>
      <c r="C51" s="24">
        <v>3352.5</v>
      </c>
    </row>
    <row r="52" spans="1:3" ht="54.75" customHeight="1" hidden="1">
      <c r="A52" s="11" t="s">
        <v>137</v>
      </c>
      <c r="B52" s="20" t="s">
        <v>136</v>
      </c>
      <c r="C52" s="24">
        <v>0</v>
      </c>
    </row>
    <row r="53" spans="1:3" ht="32.25" customHeight="1">
      <c r="A53" s="8" t="s">
        <v>83</v>
      </c>
      <c r="B53" s="9" t="s">
        <v>84</v>
      </c>
      <c r="C53" s="24">
        <v>862.1</v>
      </c>
    </row>
    <row r="54" spans="1:3" ht="44.25" customHeight="1">
      <c r="A54" s="8" t="s">
        <v>85</v>
      </c>
      <c r="B54" s="9" t="s">
        <v>86</v>
      </c>
      <c r="C54" s="24">
        <f>C55+C56</f>
        <v>21241</v>
      </c>
    </row>
    <row r="55" spans="1:3" s="16" customFormat="1" ht="31.5" customHeight="1" hidden="1">
      <c r="A55" s="4" t="s">
        <v>85</v>
      </c>
      <c r="B55" s="15" t="s">
        <v>108</v>
      </c>
      <c r="C55" s="32">
        <v>19800</v>
      </c>
    </row>
    <row r="56" spans="1:3" s="16" customFormat="1" ht="42.75" customHeight="1" hidden="1">
      <c r="A56" s="4" t="s">
        <v>85</v>
      </c>
      <c r="B56" s="15" t="s">
        <v>86</v>
      </c>
      <c r="C56" s="32">
        <v>1441</v>
      </c>
    </row>
    <row r="57" spans="1:3" s="2" customFormat="1" ht="21.75" customHeight="1">
      <c r="A57" s="6" t="s">
        <v>34</v>
      </c>
      <c r="B57" s="7" t="s">
        <v>35</v>
      </c>
      <c r="C57" s="31">
        <f>C58</f>
        <v>4663.599999999999</v>
      </c>
    </row>
    <row r="58" spans="1:3" ht="20.25" customHeight="1">
      <c r="A58" s="8" t="s">
        <v>36</v>
      </c>
      <c r="B58" s="9" t="s">
        <v>37</v>
      </c>
      <c r="C58" s="24">
        <f>SUM(C59:C62)</f>
        <v>4663.599999999999</v>
      </c>
    </row>
    <row r="59" spans="1:3" s="5" customFormat="1" ht="21.75" customHeight="1" hidden="1">
      <c r="A59" s="4" t="s">
        <v>270</v>
      </c>
      <c r="B59" s="15" t="s">
        <v>266</v>
      </c>
      <c r="C59" s="32">
        <v>1078.36</v>
      </c>
    </row>
    <row r="60" spans="1:3" s="5" customFormat="1" ht="21.75" customHeight="1" hidden="1">
      <c r="A60" s="4" t="s">
        <v>271</v>
      </c>
      <c r="B60" s="15" t="s">
        <v>267</v>
      </c>
      <c r="C60" s="32">
        <v>1357.83</v>
      </c>
    </row>
    <row r="61" spans="1:3" s="5" customFormat="1" ht="21.75" customHeight="1" hidden="1">
      <c r="A61" s="4" t="s">
        <v>272</v>
      </c>
      <c r="B61" s="15" t="s">
        <v>268</v>
      </c>
      <c r="C61" s="32">
        <v>1702.49</v>
      </c>
    </row>
    <row r="62" spans="1:3" s="5" customFormat="1" ht="21.75" customHeight="1" hidden="1">
      <c r="A62" s="4" t="s">
        <v>273</v>
      </c>
      <c r="B62" s="15" t="s">
        <v>269</v>
      </c>
      <c r="C62" s="32">
        <v>524.92</v>
      </c>
    </row>
    <row r="63" spans="1:3" s="2" customFormat="1" ht="24.75" customHeight="1">
      <c r="A63" s="6" t="s">
        <v>38</v>
      </c>
      <c r="B63" s="7" t="s">
        <v>150</v>
      </c>
      <c r="C63" s="31">
        <f>C64+C65+C70</f>
        <v>135503.331</v>
      </c>
    </row>
    <row r="64" spans="1:3" s="2" customFormat="1" ht="27.75" customHeight="1" hidden="1">
      <c r="A64" s="8" t="s">
        <v>148</v>
      </c>
      <c r="B64" s="9" t="s">
        <v>147</v>
      </c>
      <c r="C64" s="24">
        <v>0</v>
      </c>
    </row>
    <row r="65" spans="1:3" s="2" customFormat="1" ht="24" customHeight="1">
      <c r="A65" s="8" t="s">
        <v>87</v>
      </c>
      <c r="B65" s="9" t="s">
        <v>88</v>
      </c>
      <c r="C65" s="24">
        <f>SUM(C66:C69)</f>
        <v>4958.7</v>
      </c>
    </row>
    <row r="66" spans="1:3" s="5" customFormat="1" ht="21.75" customHeight="1" hidden="1">
      <c r="A66" s="4" t="s">
        <v>87</v>
      </c>
      <c r="B66" s="15" t="s">
        <v>125</v>
      </c>
      <c r="C66" s="32">
        <v>0</v>
      </c>
    </row>
    <row r="67" spans="1:3" s="5" customFormat="1" ht="21.75" customHeight="1" hidden="1">
      <c r="A67" s="4" t="s">
        <v>87</v>
      </c>
      <c r="B67" s="15" t="s">
        <v>138</v>
      </c>
      <c r="C67" s="32">
        <v>4472.7</v>
      </c>
    </row>
    <row r="68" spans="1:3" s="5" customFormat="1" ht="21.75" customHeight="1" hidden="1">
      <c r="A68" s="4" t="s">
        <v>87</v>
      </c>
      <c r="B68" s="15" t="s">
        <v>128</v>
      </c>
      <c r="C68" s="32">
        <v>475.9</v>
      </c>
    </row>
    <row r="69" spans="1:3" s="5" customFormat="1" ht="21.75" customHeight="1" hidden="1">
      <c r="A69" s="4" t="s">
        <v>87</v>
      </c>
      <c r="B69" s="15" t="s">
        <v>248</v>
      </c>
      <c r="C69" s="32">
        <v>10.1</v>
      </c>
    </row>
    <row r="70" spans="1:3" s="5" customFormat="1" ht="21.75" customHeight="1">
      <c r="A70" s="8" t="s">
        <v>90</v>
      </c>
      <c r="B70" s="9" t="s">
        <v>89</v>
      </c>
      <c r="C70" s="24">
        <f>C71+C74+C77</f>
        <v>130544.631</v>
      </c>
    </row>
    <row r="71" spans="1:3" s="2" customFormat="1" ht="23.25" customHeight="1" hidden="1">
      <c r="A71" s="42" t="s">
        <v>90</v>
      </c>
      <c r="B71" s="43" t="s">
        <v>89</v>
      </c>
      <c r="C71" s="24">
        <f>SUM(C72:C73)</f>
        <v>24761.699999999997</v>
      </c>
    </row>
    <row r="72" spans="1:3" s="2" customFormat="1" ht="20.25" customHeight="1" hidden="1">
      <c r="A72" s="4" t="s">
        <v>90</v>
      </c>
      <c r="B72" s="15" t="s">
        <v>126</v>
      </c>
      <c r="C72" s="32">
        <v>7174.9</v>
      </c>
    </row>
    <row r="73" spans="1:3" s="2" customFormat="1" ht="20.25" customHeight="1" hidden="1">
      <c r="A73" s="4" t="s">
        <v>90</v>
      </c>
      <c r="B73" s="15" t="s">
        <v>252</v>
      </c>
      <c r="C73" s="32">
        <v>17586.8</v>
      </c>
    </row>
    <row r="74" spans="1:3" s="2" customFormat="1" ht="22.5" customHeight="1" hidden="1">
      <c r="A74" s="42" t="s">
        <v>151</v>
      </c>
      <c r="B74" s="43" t="s">
        <v>127</v>
      </c>
      <c r="C74" s="24">
        <f>C75+C76</f>
        <v>1246.631</v>
      </c>
    </row>
    <row r="75" spans="1:3" s="5" customFormat="1" ht="21" customHeight="1" hidden="1">
      <c r="A75" s="4" t="s">
        <v>151</v>
      </c>
      <c r="B75" s="15" t="s">
        <v>92</v>
      </c>
      <c r="C75" s="32">
        <v>633.8825</v>
      </c>
    </row>
    <row r="76" spans="1:3" s="5" customFormat="1" ht="29.25" customHeight="1" hidden="1">
      <c r="A76" s="4" t="s">
        <v>151</v>
      </c>
      <c r="B76" s="15" t="s">
        <v>129</v>
      </c>
      <c r="C76" s="32">
        <v>612.7485</v>
      </c>
    </row>
    <row r="77" spans="1:3" s="2" customFormat="1" ht="21.75" customHeight="1" hidden="1">
      <c r="A77" s="42" t="s">
        <v>251</v>
      </c>
      <c r="B77" s="43" t="s">
        <v>152</v>
      </c>
      <c r="C77" s="24">
        <f>C78</f>
        <v>104536.3</v>
      </c>
    </row>
    <row r="78" spans="1:3" s="5" customFormat="1" ht="21" customHeight="1" hidden="1">
      <c r="A78" s="4" t="s">
        <v>251</v>
      </c>
      <c r="B78" s="15" t="s">
        <v>91</v>
      </c>
      <c r="C78" s="32">
        <v>104536.3</v>
      </c>
    </row>
    <row r="79" spans="1:3" s="2" customFormat="1" ht="24.75" customHeight="1">
      <c r="A79" s="6" t="s">
        <v>39</v>
      </c>
      <c r="B79" s="7" t="s">
        <v>40</v>
      </c>
      <c r="C79" s="31">
        <f>SUM(C80:C84)</f>
        <v>78381.8</v>
      </c>
    </row>
    <row r="80" spans="1:3" ht="21.75" customHeight="1">
      <c r="A80" s="8" t="s">
        <v>94</v>
      </c>
      <c r="B80" s="17" t="s">
        <v>93</v>
      </c>
      <c r="C80" s="24">
        <v>588</v>
      </c>
    </row>
    <row r="81" spans="1:3" ht="44.25" customHeight="1">
      <c r="A81" s="8" t="s">
        <v>249</v>
      </c>
      <c r="B81" s="17" t="s">
        <v>250</v>
      </c>
      <c r="C81" s="24">
        <v>10.5</v>
      </c>
    </row>
    <row r="82" spans="1:3" ht="57" customHeight="1">
      <c r="A82" s="8" t="s">
        <v>95</v>
      </c>
      <c r="B82" s="17" t="s">
        <v>96</v>
      </c>
      <c r="C82" s="24">
        <v>43383.3</v>
      </c>
    </row>
    <row r="83" spans="1:3" ht="29.25" customHeight="1">
      <c r="A83" s="8" t="s">
        <v>98</v>
      </c>
      <c r="B83" s="9" t="s">
        <v>97</v>
      </c>
      <c r="C83" s="24">
        <v>5900</v>
      </c>
    </row>
    <row r="84" spans="1:3" ht="45" customHeight="1">
      <c r="A84" s="8" t="s">
        <v>100</v>
      </c>
      <c r="B84" s="9" t="s">
        <v>99</v>
      </c>
      <c r="C84" s="24">
        <v>28500</v>
      </c>
    </row>
    <row r="85" spans="1:3" s="2" customFormat="1" ht="23.25" customHeight="1">
      <c r="A85" s="6" t="s">
        <v>41</v>
      </c>
      <c r="B85" s="7" t="s">
        <v>42</v>
      </c>
      <c r="C85" s="31">
        <v>16000</v>
      </c>
    </row>
    <row r="86" spans="1:3" s="2" customFormat="1" ht="23.25" customHeight="1">
      <c r="A86" s="6" t="s">
        <v>43</v>
      </c>
      <c r="B86" s="7" t="s">
        <v>44</v>
      </c>
      <c r="C86" s="31">
        <f>C87+C88</f>
        <v>6275.50907</v>
      </c>
    </row>
    <row r="87" spans="1:3" ht="21.75" customHeight="1" hidden="1">
      <c r="A87" s="8" t="s">
        <v>101</v>
      </c>
      <c r="B87" s="9" t="s">
        <v>102</v>
      </c>
      <c r="C87" s="24">
        <v>0</v>
      </c>
    </row>
    <row r="88" spans="1:3" ht="21.75" customHeight="1" hidden="1">
      <c r="A88" s="8" t="s">
        <v>103</v>
      </c>
      <c r="B88" s="9" t="s">
        <v>104</v>
      </c>
      <c r="C88" s="24">
        <f>SUM(C89:C92)</f>
        <v>6275.50907</v>
      </c>
    </row>
    <row r="89" spans="1:3" s="16" customFormat="1" ht="21.75" customHeight="1" hidden="1">
      <c r="A89" s="4" t="s">
        <v>103</v>
      </c>
      <c r="B89" s="15" t="s">
        <v>141</v>
      </c>
      <c r="C89" s="32">
        <v>485.45532</v>
      </c>
    </row>
    <row r="90" spans="1:3" s="16" customFormat="1" ht="23.25" customHeight="1" hidden="1">
      <c r="A90" s="4" t="s">
        <v>142</v>
      </c>
      <c r="B90" s="15" t="s">
        <v>106</v>
      </c>
      <c r="C90" s="32">
        <v>3600</v>
      </c>
    </row>
    <row r="91" spans="1:3" s="16" customFormat="1" ht="30" customHeight="1" hidden="1">
      <c r="A91" s="4" t="s">
        <v>143</v>
      </c>
      <c r="B91" s="15" t="s">
        <v>105</v>
      </c>
      <c r="C91" s="32">
        <v>1697.2605</v>
      </c>
    </row>
    <row r="92" spans="1:3" s="16" customFormat="1" ht="29.25" customHeight="1" hidden="1">
      <c r="A92" s="4" t="s">
        <v>144</v>
      </c>
      <c r="B92" s="15" t="s">
        <v>139</v>
      </c>
      <c r="C92" s="32">
        <v>492.79325</v>
      </c>
    </row>
    <row r="93" spans="1:3" s="2" customFormat="1" ht="23.25" customHeight="1">
      <c r="A93" s="6" t="s">
        <v>45</v>
      </c>
      <c r="B93" s="14" t="s">
        <v>46</v>
      </c>
      <c r="C93" s="31">
        <f>C95+C97+C151+C175+C183+C184+C185</f>
        <v>3405694.21274</v>
      </c>
    </row>
    <row r="94" spans="1:3" s="2" customFormat="1" ht="28.5" customHeight="1">
      <c r="A94" s="12" t="s">
        <v>67</v>
      </c>
      <c r="B94" s="14" t="s">
        <v>68</v>
      </c>
      <c r="C94" s="31">
        <f>C95+C97+C151+C175</f>
        <v>3416436.12958</v>
      </c>
    </row>
    <row r="95" spans="1:3" s="2" customFormat="1" ht="22.5" customHeight="1">
      <c r="A95" s="12" t="s">
        <v>153</v>
      </c>
      <c r="B95" s="7" t="s">
        <v>64</v>
      </c>
      <c r="C95" s="33">
        <f>C96</f>
        <v>239104</v>
      </c>
    </row>
    <row r="96" spans="1:3" s="2" customFormat="1" ht="21" customHeight="1">
      <c r="A96" s="8" t="s">
        <v>154</v>
      </c>
      <c r="B96" s="27" t="s">
        <v>107</v>
      </c>
      <c r="C96" s="34">
        <v>239104</v>
      </c>
    </row>
    <row r="97" spans="1:3" s="2" customFormat="1" ht="30" customHeight="1">
      <c r="A97" s="6" t="s">
        <v>155</v>
      </c>
      <c r="B97" s="7" t="s">
        <v>65</v>
      </c>
      <c r="C97" s="31">
        <f>C98+C99+C100+C101+C102+C103+C104+C105+C106+C107+C108+C112</f>
        <v>1265849.12958</v>
      </c>
    </row>
    <row r="98" spans="1:3" s="2" customFormat="1" ht="43.5" customHeight="1">
      <c r="A98" s="8" t="s">
        <v>156</v>
      </c>
      <c r="B98" s="27" t="s">
        <v>130</v>
      </c>
      <c r="C98" s="34">
        <v>109578</v>
      </c>
    </row>
    <row r="99" spans="1:3" s="2" customFormat="1" ht="43.5" customHeight="1">
      <c r="A99" s="8" t="s">
        <v>157</v>
      </c>
      <c r="B99" s="27" t="s">
        <v>131</v>
      </c>
      <c r="C99" s="34">
        <v>123234.83286</v>
      </c>
    </row>
    <row r="100" spans="1:3" s="2" customFormat="1" ht="31.5" customHeight="1" hidden="1">
      <c r="A100" s="8" t="s">
        <v>216</v>
      </c>
      <c r="B100" s="27" t="s">
        <v>242</v>
      </c>
      <c r="C100" s="34"/>
    </row>
    <row r="101" spans="1:3" s="2" customFormat="1" ht="32.25" customHeight="1">
      <c r="A101" s="8" t="s">
        <v>158</v>
      </c>
      <c r="B101" s="27" t="s">
        <v>184</v>
      </c>
      <c r="C101" s="34">
        <f>2578.54</f>
        <v>2578.54</v>
      </c>
    </row>
    <row r="102" spans="1:3" s="2" customFormat="1" ht="32.25" customHeight="1">
      <c r="A102" s="8" t="s">
        <v>211</v>
      </c>
      <c r="B102" s="27" t="s">
        <v>210</v>
      </c>
      <c r="C102" s="34">
        <v>2773.03333</v>
      </c>
    </row>
    <row r="103" spans="1:3" s="2" customFormat="1" ht="32.25" customHeight="1">
      <c r="A103" s="8" t="s">
        <v>214</v>
      </c>
      <c r="B103" s="27" t="s">
        <v>212</v>
      </c>
      <c r="C103" s="34">
        <v>3210.22339</v>
      </c>
    </row>
    <row r="104" spans="1:3" s="2" customFormat="1" ht="32.25" customHeight="1" hidden="1">
      <c r="A104" s="8" t="s">
        <v>215</v>
      </c>
      <c r="B104" s="27" t="s">
        <v>213</v>
      </c>
      <c r="C104" s="34"/>
    </row>
    <row r="105" spans="1:3" s="2" customFormat="1" ht="24" customHeight="1">
      <c r="A105" s="8" t="s">
        <v>159</v>
      </c>
      <c r="B105" s="27" t="s">
        <v>132</v>
      </c>
      <c r="C105" s="34">
        <v>4746.9</v>
      </c>
    </row>
    <row r="106" spans="1:3" s="2" customFormat="1" ht="24" customHeight="1">
      <c r="A106" s="8" t="s">
        <v>160</v>
      </c>
      <c r="B106" s="27" t="s">
        <v>185</v>
      </c>
      <c r="C106" s="34">
        <v>9629.63</v>
      </c>
    </row>
    <row r="107" spans="1:3" s="2" customFormat="1" ht="24" customHeight="1">
      <c r="A107" s="8" t="s">
        <v>161</v>
      </c>
      <c r="B107" s="27" t="s">
        <v>186</v>
      </c>
      <c r="C107" s="34">
        <v>8569</v>
      </c>
    </row>
    <row r="108" spans="1:3" s="2" customFormat="1" ht="27.75" customHeight="1">
      <c r="A108" s="8" t="s">
        <v>173</v>
      </c>
      <c r="B108" s="27" t="s">
        <v>123</v>
      </c>
      <c r="C108" s="34">
        <f>SUM(C109:C111)</f>
        <v>588350.1699999999</v>
      </c>
    </row>
    <row r="109" spans="1:3" s="5" customFormat="1" ht="30.75" customHeight="1">
      <c r="A109" s="4" t="s">
        <v>174</v>
      </c>
      <c r="B109" s="21" t="s">
        <v>187</v>
      </c>
      <c r="C109" s="25">
        <v>437655.67</v>
      </c>
    </row>
    <row r="110" spans="1:3" s="5" customFormat="1" ht="30.75" customHeight="1">
      <c r="A110" s="4" t="s">
        <v>175</v>
      </c>
      <c r="B110" s="21" t="s">
        <v>187</v>
      </c>
      <c r="C110" s="25">
        <v>10451</v>
      </c>
    </row>
    <row r="111" spans="1:3" s="5" customFormat="1" ht="30.75" customHeight="1">
      <c r="A111" s="4" t="s">
        <v>176</v>
      </c>
      <c r="B111" s="21" t="s">
        <v>187</v>
      </c>
      <c r="C111" s="25">
        <v>140243.5</v>
      </c>
    </row>
    <row r="112" spans="1:3" s="2" customFormat="1" ht="22.5" customHeight="1">
      <c r="A112" s="8" t="s">
        <v>162</v>
      </c>
      <c r="B112" s="27" t="s">
        <v>111</v>
      </c>
      <c r="C112" s="34">
        <f>SUM(C113:C150)</f>
        <v>413178.8</v>
      </c>
    </row>
    <row r="113" spans="1:3" s="5" customFormat="1" ht="43.5" customHeight="1">
      <c r="A113" s="4"/>
      <c r="B113" s="40" t="s">
        <v>149</v>
      </c>
      <c r="C113" s="41">
        <f>43196</f>
        <v>43196</v>
      </c>
    </row>
    <row r="114" spans="1:3" s="5" customFormat="1" ht="42" customHeight="1">
      <c r="A114" s="4"/>
      <c r="B114" s="40" t="s">
        <v>223</v>
      </c>
      <c r="C114" s="41">
        <v>11149.9</v>
      </c>
    </row>
    <row r="115" spans="1:3" s="5" customFormat="1" ht="31.5" customHeight="1">
      <c r="A115" s="4"/>
      <c r="B115" s="40" t="s">
        <v>217</v>
      </c>
      <c r="C115" s="41">
        <v>1530</v>
      </c>
    </row>
    <row r="116" spans="1:3" s="5" customFormat="1" ht="31.5" customHeight="1">
      <c r="A116" s="4"/>
      <c r="B116" s="40" t="s">
        <v>112</v>
      </c>
      <c r="C116" s="41">
        <v>9203</v>
      </c>
    </row>
    <row r="117" spans="1:3" s="5" customFormat="1" ht="31.5" customHeight="1">
      <c r="A117" s="4"/>
      <c r="B117" s="40" t="s">
        <v>224</v>
      </c>
      <c r="C117" s="41">
        <v>26508.55</v>
      </c>
    </row>
    <row r="118" spans="1:3" s="5" customFormat="1" ht="41.25" customHeight="1" hidden="1">
      <c r="A118" s="4"/>
      <c r="B118" s="40" t="s">
        <v>188</v>
      </c>
      <c r="C118" s="41">
        <f>229-229</f>
        <v>0</v>
      </c>
    </row>
    <row r="119" spans="1:3" s="5" customFormat="1" ht="19.5" customHeight="1" hidden="1">
      <c r="A119" s="4"/>
      <c r="B119" s="40" t="s">
        <v>225</v>
      </c>
      <c r="C119" s="41">
        <f>1536-1536</f>
        <v>0</v>
      </c>
    </row>
    <row r="120" spans="1:3" s="5" customFormat="1" ht="23.25" customHeight="1">
      <c r="A120" s="4"/>
      <c r="B120" s="40" t="s">
        <v>189</v>
      </c>
      <c r="C120" s="41">
        <v>8949</v>
      </c>
    </row>
    <row r="121" spans="1:3" s="5" customFormat="1" ht="31.5" customHeight="1">
      <c r="A121" s="4"/>
      <c r="B121" s="40" t="s">
        <v>226</v>
      </c>
      <c r="C121" s="41">
        <v>2083</v>
      </c>
    </row>
    <row r="122" spans="1:3" s="5" customFormat="1" ht="30.75" customHeight="1">
      <c r="A122" s="4"/>
      <c r="B122" s="40" t="s">
        <v>190</v>
      </c>
      <c r="C122" s="41">
        <v>6113</v>
      </c>
    </row>
    <row r="123" spans="1:3" s="5" customFormat="1" ht="31.5" customHeight="1">
      <c r="A123" s="4"/>
      <c r="B123" s="40" t="s">
        <v>227</v>
      </c>
      <c r="C123" s="41">
        <v>55274.93</v>
      </c>
    </row>
    <row r="124" spans="1:3" s="5" customFormat="1" ht="31.5" customHeight="1">
      <c r="A124" s="4"/>
      <c r="B124" s="40" t="s">
        <v>191</v>
      </c>
      <c r="C124" s="41">
        <v>7299.09</v>
      </c>
    </row>
    <row r="125" spans="1:3" s="5" customFormat="1" ht="31.5" customHeight="1">
      <c r="A125" s="4"/>
      <c r="B125" s="40" t="s">
        <v>192</v>
      </c>
      <c r="C125" s="41">
        <v>13628</v>
      </c>
    </row>
    <row r="126" spans="1:3" s="5" customFormat="1" ht="24.75" customHeight="1" hidden="1">
      <c r="A126" s="4"/>
      <c r="B126" s="40" t="s">
        <v>193</v>
      </c>
      <c r="C126" s="41">
        <v>0</v>
      </c>
    </row>
    <row r="127" spans="1:3" s="5" customFormat="1" ht="31.5" customHeight="1">
      <c r="A127" s="4"/>
      <c r="B127" s="40" t="s">
        <v>145</v>
      </c>
      <c r="C127" s="41">
        <v>1424</v>
      </c>
    </row>
    <row r="128" spans="1:3" s="5" customFormat="1" ht="31.5" customHeight="1">
      <c r="A128" s="4"/>
      <c r="B128" s="40" t="s">
        <v>194</v>
      </c>
      <c r="C128" s="41">
        <v>115494</v>
      </c>
    </row>
    <row r="129" spans="1:3" s="5" customFormat="1" ht="22.5" customHeight="1">
      <c r="A129" s="4"/>
      <c r="B129" s="40" t="s">
        <v>134</v>
      </c>
      <c r="C129" s="41">
        <v>11088.41</v>
      </c>
    </row>
    <row r="130" spans="1:3" s="5" customFormat="1" ht="43.5" customHeight="1">
      <c r="A130" s="4"/>
      <c r="B130" s="40" t="s">
        <v>195</v>
      </c>
      <c r="C130" s="41">
        <v>1299</v>
      </c>
    </row>
    <row r="131" spans="1:3" s="5" customFormat="1" ht="31.5" customHeight="1" hidden="1">
      <c r="A131" s="4"/>
      <c r="B131" s="40" t="s">
        <v>197</v>
      </c>
      <c r="C131" s="41">
        <f>3892.07-3892.07</f>
        <v>0</v>
      </c>
    </row>
    <row r="132" spans="1:3" s="5" customFormat="1" ht="31.5" customHeight="1">
      <c r="A132" s="4"/>
      <c r="B132" s="40" t="s">
        <v>198</v>
      </c>
      <c r="C132" s="41">
        <v>28820</v>
      </c>
    </row>
    <row r="133" spans="1:3" s="5" customFormat="1" ht="56.25" customHeight="1">
      <c r="A133" s="4"/>
      <c r="B133" s="40" t="s">
        <v>206</v>
      </c>
      <c r="C133" s="41">
        <v>2583</v>
      </c>
    </row>
    <row r="134" spans="1:3" s="5" customFormat="1" ht="31.5" customHeight="1" hidden="1">
      <c r="A134" s="4"/>
      <c r="B134" s="40" t="s">
        <v>199</v>
      </c>
      <c r="C134" s="41">
        <f>4118.34-4118.34</f>
        <v>0</v>
      </c>
    </row>
    <row r="135" spans="1:3" s="5" customFormat="1" ht="31.5" customHeight="1">
      <c r="A135" s="4"/>
      <c r="B135" s="40" t="s">
        <v>133</v>
      </c>
      <c r="C135" s="41">
        <v>1680</v>
      </c>
    </row>
    <row r="136" spans="1:3" s="5" customFormat="1" ht="42.75" customHeight="1">
      <c r="A136" s="4"/>
      <c r="B136" s="40" t="s">
        <v>228</v>
      </c>
      <c r="C136" s="41">
        <v>1000</v>
      </c>
    </row>
    <row r="137" spans="1:3" s="5" customFormat="1" ht="42.75" customHeight="1">
      <c r="A137" s="4"/>
      <c r="B137" s="40" t="s">
        <v>229</v>
      </c>
      <c r="C137" s="41">
        <v>800</v>
      </c>
    </row>
    <row r="138" spans="1:3" s="5" customFormat="1" ht="21" customHeight="1">
      <c r="A138" s="4"/>
      <c r="B138" s="40" t="s">
        <v>218</v>
      </c>
      <c r="C138" s="41">
        <v>11732</v>
      </c>
    </row>
    <row r="139" spans="1:3" s="5" customFormat="1" ht="21" customHeight="1">
      <c r="A139" s="4"/>
      <c r="B139" s="40" t="s">
        <v>219</v>
      </c>
      <c r="C139" s="41">
        <v>509.13</v>
      </c>
    </row>
    <row r="140" spans="1:3" s="5" customFormat="1" ht="30.75" customHeight="1">
      <c r="A140" s="4"/>
      <c r="B140" s="40" t="s">
        <v>220</v>
      </c>
      <c r="C140" s="41">
        <v>10358.71</v>
      </c>
    </row>
    <row r="141" spans="1:3" s="5" customFormat="1" ht="28.5" customHeight="1">
      <c r="A141" s="4"/>
      <c r="B141" s="40" t="s">
        <v>221</v>
      </c>
      <c r="C141" s="41">
        <v>19209</v>
      </c>
    </row>
    <row r="142" spans="1:3" s="5" customFormat="1" ht="69" customHeight="1">
      <c r="A142" s="4"/>
      <c r="B142" s="40" t="s">
        <v>222</v>
      </c>
      <c r="C142" s="41">
        <v>4423.7</v>
      </c>
    </row>
    <row r="143" spans="1:3" s="5" customFormat="1" ht="23.25" customHeight="1">
      <c r="A143" s="4"/>
      <c r="B143" s="40" t="s">
        <v>253</v>
      </c>
      <c r="C143" s="41">
        <v>2492.32</v>
      </c>
    </row>
    <row r="144" spans="1:3" s="5" customFormat="1" ht="30.75" customHeight="1">
      <c r="A144" s="4"/>
      <c r="B144" s="40" t="s">
        <v>277</v>
      </c>
      <c r="C144" s="41">
        <v>1735</v>
      </c>
    </row>
    <row r="145" spans="1:3" s="5" customFormat="1" ht="54.75" customHeight="1">
      <c r="A145" s="4"/>
      <c r="B145" s="40" t="s">
        <v>278</v>
      </c>
      <c r="C145" s="41">
        <v>378</v>
      </c>
    </row>
    <row r="146" spans="1:3" s="5" customFormat="1" ht="23.25" customHeight="1">
      <c r="A146" s="4"/>
      <c r="B146" s="40" t="s">
        <v>276</v>
      </c>
      <c r="C146" s="41">
        <v>13218.06</v>
      </c>
    </row>
    <row r="147" spans="1:3" s="5" customFormat="1" ht="40.5" customHeight="1" hidden="1">
      <c r="A147" s="4"/>
      <c r="B147" s="40" t="s">
        <v>230</v>
      </c>
      <c r="C147" s="25"/>
    </row>
    <row r="148" spans="1:3" s="5" customFormat="1" ht="30" customHeight="1" hidden="1">
      <c r="A148" s="4"/>
      <c r="B148" s="40" t="s">
        <v>231</v>
      </c>
      <c r="C148" s="25"/>
    </row>
    <row r="149" spans="1:3" s="5" customFormat="1" ht="24" customHeight="1" hidden="1">
      <c r="A149" s="4"/>
      <c r="B149" s="40" t="s">
        <v>196</v>
      </c>
      <c r="C149" s="25"/>
    </row>
    <row r="150" spans="1:3" s="5" customFormat="1" ht="21" customHeight="1" hidden="1">
      <c r="A150" s="4"/>
      <c r="B150" s="40" t="s">
        <v>207</v>
      </c>
      <c r="C150" s="25"/>
    </row>
    <row r="151" spans="1:3" s="2" customFormat="1" ht="21" customHeight="1">
      <c r="A151" s="6" t="s">
        <v>163</v>
      </c>
      <c r="B151" s="7" t="s">
        <v>66</v>
      </c>
      <c r="C151" s="31">
        <f>C152+C155+C166+C167+C168+C169+C170</f>
        <v>1858635</v>
      </c>
    </row>
    <row r="152" spans="1:3" ht="30.75" customHeight="1">
      <c r="A152" s="8" t="s">
        <v>164</v>
      </c>
      <c r="B152" s="27" t="s">
        <v>113</v>
      </c>
      <c r="C152" s="24">
        <f>C153+C154</f>
        <v>57175</v>
      </c>
    </row>
    <row r="153" spans="1:3" s="16" customFormat="1" ht="21.75" customHeight="1">
      <c r="A153" s="4"/>
      <c r="B153" s="21" t="s">
        <v>114</v>
      </c>
      <c r="C153" s="32">
        <v>51889</v>
      </c>
    </row>
    <row r="154" spans="1:3" s="16" customFormat="1" ht="21.75" customHeight="1">
      <c r="A154" s="4"/>
      <c r="B154" s="21" t="s">
        <v>115</v>
      </c>
      <c r="C154" s="32">
        <v>5286</v>
      </c>
    </row>
    <row r="155" spans="1:3" ht="28.5" customHeight="1">
      <c r="A155" s="8" t="s">
        <v>165</v>
      </c>
      <c r="B155" s="27" t="s">
        <v>116</v>
      </c>
      <c r="C155" s="24">
        <f>SUM(C156:C165)</f>
        <v>88184</v>
      </c>
    </row>
    <row r="156" spans="1:3" s="16" customFormat="1" ht="22.5" customHeight="1">
      <c r="A156" s="4"/>
      <c r="B156" s="21" t="s">
        <v>117</v>
      </c>
      <c r="C156" s="32">
        <v>2614</v>
      </c>
    </row>
    <row r="157" spans="1:3" s="16" customFormat="1" ht="56.25" customHeight="1">
      <c r="A157" s="4"/>
      <c r="B157" s="21" t="s">
        <v>180</v>
      </c>
      <c r="C157" s="32">
        <v>59202</v>
      </c>
    </row>
    <row r="158" spans="1:3" s="16" customFormat="1" ht="29.25" customHeight="1">
      <c r="A158" s="4"/>
      <c r="B158" s="21" t="s">
        <v>124</v>
      </c>
      <c r="C158" s="32">
        <v>4923</v>
      </c>
    </row>
    <row r="159" spans="1:3" s="16" customFormat="1" ht="46.5" customHeight="1">
      <c r="A159" s="4"/>
      <c r="B159" s="21" t="s">
        <v>181</v>
      </c>
      <c r="C159" s="32">
        <v>5167</v>
      </c>
    </row>
    <row r="160" spans="1:3" s="16" customFormat="1" ht="41.25" customHeight="1">
      <c r="A160" s="4"/>
      <c r="B160" s="21" t="s">
        <v>118</v>
      </c>
      <c r="C160" s="32">
        <v>216</v>
      </c>
    </row>
    <row r="161" spans="1:3" s="16" customFormat="1" ht="30" customHeight="1">
      <c r="A161" s="4"/>
      <c r="B161" s="21" t="s">
        <v>135</v>
      </c>
      <c r="C161" s="32">
        <v>612</v>
      </c>
    </row>
    <row r="162" spans="1:3" s="16" customFormat="1" ht="42.75" customHeight="1">
      <c r="A162" s="4"/>
      <c r="B162" s="21" t="s">
        <v>119</v>
      </c>
      <c r="C162" s="32">
        <v>2823</v>
      </c>
    </row>
    <row r="163" spans="1:3" s="16" customFormat="1" ht="24.75" customHeight="1">
      <c r="A163" s="4"/>
      <c r="B163" s="21" t="s">
        <v>183</v>
      </c>
      <c r="C163" s="32">
        <v>10107</v>
      </c>
    </row>
    <row r="164" spans="1:3" s="16" customFormat="1" ht="93" customHeight="1">
      <c r="A164" s="4"/>
      <c r="B164" s="21" t="s">
        <v>232</v>
      </c>
      <c r="C164" s="32">
        <v>1882</v>
      </c>
    </row>
    <row r="165" spans="1:3" s="16" customFormat="1" ht="40.5" customHeight="1">
      <c r="A165" s="4"/>
      <c r="B165" s="21" t="s">
        <v>233</v>
      </c>
      <c r="C165" s="32">
        <v>638</v>
      </c>
    </row>
    <row r="166" spans="1:3" ht="42" customHeight="1">
      <c r="A166" s="8" t="s">
        <v>166</v>
      </c>
      <c r="B166" s="27" t="s">
        <v>120</v>
      </c>
      <c r="C166" s="24">
        <f>45185+2248</f>
        <v>47433</v>
      </c>
    </row>
    <row r="167" spans="1:3" ht="41.25" customHeight="1">
      <c r="A167" s="8" t="s">
        <v>167</v>
      </c>
      <c r="B167" s="27" t="s">
        <v>121</v>
      </c>
      <c r="C167" s="24">
        <v>27362</v>
      </c>
    </row>
    <row r="168" spans="1:3" ht="33" customHeight="1">
      <c r="A168" s="8" t="s">
        <v>168</v>
      </c>
      <c r="B168" s="27" t="s">
        <v>140</v>
      </c>
      <c r="C168" s="24">
        <v>484</v>
      </c>
    </row>
    <row r="169" spans="1:3" ht="43.5" customHeight="1">
      <c r="A169" s="8" t="s">
        <v>235</v>
      </c>
      <c r="B169" s="27" t="s">
        <v>234</v>
      </c>
      <c r="C169" s="24">
        <v>1102</v>
      </c>
    </row>
    <row r="170" spans="1:3" ht="23.25" customHeight="1">
      <c r="A170" s="8" t="s">
        <v>169</v>
      </c>
      <c r="B170" s="27" t="s">
        <v>122</v>
      </c>
      <c r="C170" s="24">
        <f>SUM(C171:C174)</f>
        <v>1636895</v>
      </c>
    </row>
    <row r="171" spans="1:3" s="16" customFormat="1" ht="79.5" customHeight="1">
      <c r="A171" s="4"/>
      <c r="B171" s="21" t="s">
        <v>239</v>
      </c>
      <c r="C171" s="32">
        <v>976253</v>
      </c>
    </row>
    <row r="172" spans="1:3" s="16" customFormat="1" ht="69" customHeight="1">
      <c r="A172" s="4"/>
      <c r="B172" s="21" t="s">
        <v>240</v>
      </c>
      <c r="C172" s="32">
        <v>640142</v>
      </c>
    </row>
    <row r="173" spans="1:3" s="16" customFormat="1" ht="30" customHeight="1">
      <c r="A173" s="4"/>
      <c r="B173" s="21" t="s">
        <v>182</v>
      </c>
      <c r="C173" s="32">
        <v>16576</v>
      </c>
    </row>
    <row r="174" spans="1:3" s="16" customFormat="1" ht="81" customHeight="1">
      <c r="A174" s="4"/>
      <c r="B174" s="21" t="s">
        <v>241</v>
      </c>
      <c r="C174" s="32">
        <v>3924</v>
      </c>
    </row>
    <row r="175" spans="1:3" s="2" customFormat="1" ht="23.25" customHeight="1">
      <c r="A175" s="6" t="s">
        <v>170</v>
      </c>
      <c r="B175" s="7" t="s">
        <v>47</v>
      </c>
      <c r="C175" s="31">
        <f>C176+C177</f>
        <v>52848</v>
      </c>
    </row>
    <row r="176" spans="1:3" ht="32.25" customHeight="1">
      <c r="A176" s="8" t="s">
        <v>171</v>
      </c>
      <c r="B176" s="9" t="s">
        <v>109</v>
      </c>
      <c r="C176" s="24">
        <v>7372</v>
      </c>
    </row>
    <row r="177" spans="1:3" ht="24" customHeight="1">
      <c r="A177" s="8" t="s">
        <v>172</v>
      </c>
      <c r="B177" s="9" t="s">
        <v>110</v>
      </c>
      <c r="C177" s="24">
        <f>SUM(C178:C182)</f>
        <v>45476</v>
      </c>
    </row>
    <row r="178" spans="1:3" ht="28.5" customHeight="1" hidden="1">
      <c r="A178" s="8"/>
      <c r="B178" s="21" t="s">
        <v>236</v>
      </c>
      <c r="C178" s="24">
        <v>0</v>
      </c>
    </row>
    <row r="179" spans="1:3" ht="21" customHeight="1">
      <c r="A179" s="8"/>
      <c r="B179" s="21" t="s">
        <v>237</v>
      </c>
      <c r="C179" s="24">
        <v>497</v>
      </c>
    </row>
    <row r="180" spans="1:3" ht="21" customHeight="1">
      <c r="A180" s="8"/>
      <c r="B180" s="21" t="s">
        <v>238</v>
      </c>
      <c r="C180" s="24">
        <v>5000</v>
      </c>
    </row>
    <row r="181" spans="1:3" ht="45.75" customHeight="1">
      <c r="A181" s="8"/>
      <c r="B181" s="21" t="s">
        <v>254</v>
      </c>
      <c r="C181" s="24">
        <v>8561</v>
      </c>
    </row>
    <row r="182" spans="1:3" ht="40.5" customHeight="1">
      <c r="A182" s="8"/>
      <c r="B182" s="21" t="s">
        <v>255</v>
      </c>
      <c r="C182" s="24">
        <v>31418</v>
      </c>
    </row>
    <row r="183" spans="1:3" s="19" customFormat="1" ht="20.25" customHeight="1" hidden="1">
      <c r="A183" s="18" t="s">
        <v>178</v>
      </c>
      <c r="B183" s="35" t="s">
        <v>48</v>
      </c>
      <c r="C183" s="36">
        <v>0</v>
      </c>
    </row>
    <row r="184" spans="1:3" ht="42" customHeight="1">
      <c r="A184" s="6" t="s">
        <v>0</v>
      </c>
      <c r="B184" s="7" t="s">
        <v>177</v>
      </c>
      <c r="C184" s="31">
        <v>5527.35565</v>
      </c>
    </row>
    <row r="185" spans="1:3" ht="32.25" customHeight="1">
      <c r="A185" s="6" t="s">
        <v>1</v>
      </c>
      <c r="B185" s="7" t="s">
        <v>2</v>
      </c>
      <c r="C185" s="31">
        <v>-16269.27249</v>
      </c>
    </row>
    <row r="186" spans="1:3" s="2" customFormat="1" ht="23.25" customHeight="1">
      <c r="A186" s="12"/>
      <c r="B186" s="14" t="s">
        <v>3</v>
      </c>
      <c r="C186" s="37">
        <f>C16+C93</f>
        <v>6437888.20624</v>
      </c>
    </row>
    <row r="187" spans="1:3" s="38" customFormat="1" ht="13.5" customHeight="1">
      <c r="A187" s="29"/>
      <c r="B187" s="29"/>
      <c r="C187" s="45" t="s">
        <v>209</v>
      </c>
    </row>
    <row r="188" spans="1:3" ht="15" customHeight="1">
      <c r="A188" s="39"/>
      <c r="B188" s="39"/>
      <c r="C188" s="49"/>
    </row>
    <row r="189" ht="13.5"/>
    <row r="190" ht="13.5"/>
    <row r="191" spans="2:3" ht="13.5">
      <c r="B191" s="26"/>
      <c r="C191" s="45"/>
    </row>
    <row r="192" ht="13.5"/>
  </sheetData>
  <sheetProtection/>
  <mergeCells count="10">
    <mergeCell ref="B1:C1"/>
    <mergeCell ref="B2:C2"/>
    <mergeCell ref="B3:C3"/>
    <mergeCell ref="B4:C4"/>
    <mergeCell ref="B5:C5"/>
    <mergeCell ref="B6:C6"/>
    <mergeCell ref="B7:C7"/>
    <mergeCell ref="B8:C8"/>
    <mergeCell ref="A12:C12"/>
    <mergeCell ref="B10:C10"/>
  </mergeCells>
  <printOptions/>
  <pageMargins left="1.1811023622047245" right="0.3937007874015748" top="0.7874015748031497" bottom="0.7874015748031497" header="0.1968503937007874" footer="0.2362204724409449"/>
  <pageSetup horizontalDpi="600" verticalDpi="600" orientation="portrait" paperSize="9" scale="70" r:id="rId1"/>
  <rowBreaks count="4" manualBreakCount="4">
    <brk id="52" max="5" man="1"/>
    <brk id="111" max="5" man="1"/>
    <brk id="150" max="5" man="1"/>
    <brk id="17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</dc:creator>
  <cp:keywords/>
  <dc:description/>
  <cp:lastModifiedBy>Татьяна</cp:lastModifiedBy>
  <cp:lastPrinted>2019-12-16T12:26:45Z</cp:lastPrinted>
  <dcterms:created xsi:type="dcterms:W3CDTF">2007-01-24T14:16:13Z</dcterms:created>
  <dcterms:modified xsi:type="dcterms:W3CDTF">2019-12-24T06:21:37Z</dcterms:modified>
  <cp:category/>
  <cp:version/>
  <cp:contentType/>
  <cp:contentStatus/>
</cp:coreProperties>
</file>