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УТОЧНЕНИЕ МАРТ\"/>
    </mc:Choice>
  </mc:AlternateContent>
  <bookViews>
    <workbookView xWindow="-492" yWindow="120" windowWidth="15456" windowHeight="9960"/>
  </bookViews>
  <sheets>
    <sheet name="2020" sheetId="14" r:id="rId1"/>
  </sheets>
  <definedNames>
    <definedName name="_xlnm.Print_Titles" localSheetId="0">'2020'!$15:$15</definedName>
    <definedName name="_xlnm.Print_Area" localSheetId="0">'2020'!$A$1:$C$182</definedName>
  </definedNames>
  <calcPr calcId="162913"/>
</workbook>
</file>

<file path=xl/calcChain.xml><?xml version="1.0" encoding="utf-8"?>
<calcChain xmlns="http://schemas.openxmlformats.org/spreadsheetml/2006/main">
  <c r="E142" i="14" l="1"/>
  <c r="F142" i="14"/>
  <c r="E143" i="14"/>
  <c r="F143" i="14"/>
  <c r="C33" i="14" l="1"/>
  <c r="D103" i="14" l="1"/>
  <c r="C103" i="14"/>
  <c r="E113" i="14"/>
  <c r="F113" i="14"/>
  <c r="D111" i="14"/>
  <c r="C111" i="14"/>
  <c r="E19" i="14" l="1"/>
  <c r="F19" i="14"/>
  <c r="E20" i="14"/>
  <c r="F20" i="14"/>
  <c r="E21" i="14"/>
  <c r="F21" i="14"/>
  <c r="E22" i="14"/>
  <c r="F22" i="14"/>
  <c r="E24" i="14"/>
  <c r="F24" i="14"/>
  <c r="E26" i="14"/>
  <c r="F26" i="14"/>
  <c r="E27" i="14"/>
  <c r="F27" i="14"/>
  <c r="E28" i="14"/>
  <c r="F28" i="14"/>
  <c r="E29" i="14"/>
  <c r="F29" i="14"/>
  <c r="E31" i="14"/>
  <c r="F31" i="14"/>
  <c r="E33" i="14"/>
  <c r="F33" i="14"/>
  <c r="E34" i="14"/>
  <c r="F34" i="14"/>
  <c r="E36" i="14"/>
  <c r="F36" i="14"/>
  <c r="E37" i="14"/>
  <c r="F37" i="14"/>
  <c r="E38" i="14"/>
  <c r="F38" i="14"/>
  <c r="E40" i="14"/>
  <c r="F40" i="14"/>
  <c r="E42" i="14"/>
  <c r="F42" i="14"/>
  <c r="E43" i="14"/>
  <c r="F43" i="14"/>
  <c r="E44" i="14"/>
  <c r="F44" i="14"/>
  <c r="E45" i="14"/>
  <c r="F45" i="14"/>
  <c r="E46" i="14"/>
  <c r="F46" i="14"/>
  <c r="E47" i="14"/>
  <c r="F47" i="14"/>
  <c r="E49" i="14"/>
  <c r="F49" i="14"/>
  <c r="E50" i="14"/>
  <c r="F50" i="14"/>
  <c r="E52" i="14"/>
  <c r="F52" i="14"/>
  <c r="E54" i="14"/>
  <c r="F54" i="14"/>
  <c r="E56" i="14"/>
  <c r="F56" i="14"/>
  <c r="E57" i="14"/>
  <c r="F57" i="14"/>
  <c r="E58" i="14"/>
  <c r="F58" i="14"/>
  <c r="E59" i="14"/>
  <c r="F59" i="14"/>
  <c r="E60" i="14"/>
  <c r="F60" i="14"/>
  <c r="E63" i="14"/>
  <c r="F63" i="14"/>
  <c r="E64" i="14"/>
  <c r="F64" i="14"/>
  <c r="E66" i="14"/>
  <c r="F66" i="14"/>
  <c r="E67" i="14"/>
  <c r="F67" i="14"/>
  <c r="E69" i="14"/>
  <c r="F69" i="14"/>
  <c r="E71" i="14"/>
  <c r="F71" i="14"/>
  <c r="E72" i="14"/>
  <c r="F72" i="14"/>
  <c r="E73" i="14"/>
  <c r="F73" i="14"/>
  <c r="E74" i="14"/>
  <c r="F74" i="14"/>
  <c r="E75" i="14"/>
  <c r="F75" i="14"/>
  <c r="E77" i="14"/>
  <c r="F77" i="14"/>
  <c r="E79" i="14"/>
  <c r="F79" i="14"/>
  <c r="E80" i="14"/>
  <c r="F80" i="14"/>
  <c r="E81" i="14"/>
  <c r="F81" i="14"/>
  <c r="E82" i="14"/>
  <c r="F82" i="14"/>
  <c r="E86" i="14"/>
  <c r="F86" i="14"/>
  <c r="E88" i="14"/>
  <c r="F88" i="14"/>
  <c r="E91" i="14"/>
  <c r="F91" i="14"/>
  <c r="E93" i="14"/>
  <c r="F93" i="14"/>
  <c r="E94" i="14"/>
  <c r="F94" i="14"/>
  <c r="E95" i="14"/>
  <c r="F95" i="14"/>
  <c r="E96" i="14"/>
  <c r="F96" i="14"/>
  <c r="E97" i="14"/>
  <c r="F97" i="14"/>
  <c r="E99" i="14"/>
  <c r="F99" i="14"/>
  <c r="E100" i="14"/>
  <c r="F100" i="14"/>
  <c r="E101" i="14"/>
  <c r="F101" i="14"/>
  <c r="E102" i="14"/>
  <c r="E104" i="14"/>
  <c r="E110" i="14"/>
  <c r="F110" i="14"/>
  <c r="E112" i="14"/>
  <c r="F112" i="14"/>
  <c r="E115" i="14"/>
  <c r="F115" i="14"/>
  <c r="E116" i="14"/>
  <c r="F116" i="14"/>
  <c r="E117" i="14"/>
  <c r="F117" i="14"/>
  <c r="E118" i="14"/>
  <c r="F118" i="14"/>
  <c r="E119" i="14"/>
  <c r="F119" i="14"/>
  <c r="E120" i="14"/>
  <c r="F120" i="14"/>
  <c r="E122" i="14"/>
  <c r="F122" i="14"/>
  <c r="E123" i="14"/>
  <c r="F123" i="14"/>
  <c r="E124" i="14"/>
  <c r="F124" i="14"/>
  <c r="E125" i="14"/>
  <c r="F125" i="14"/>
  <c r="E126" i="14"/>
  <c r="F126" i="14"/>
  <c r="E127" i="14"/>
  <c r="F127" i="14"/>
  <c r="E128" i="14"/>
  <c r="F128" i="14"/>
  <c r="E129" i="14"/>
  <c r="F129" i="14"/>
  <c r="E130" i="14"/>
  <c r="F130" i="14"/>
  <c r="E131" i="14"/>
  <c r="F131" i="14"/>
  <c r="E132" i="14"/>
  <c r="F132" i="14"/>
  <c r="E133" i="14"/>
  <c r="F133" i="14"/>
  <c r="E134" i="14"/>
  <c r="F134" i="14"/>
  <c r="E135" i="14"/>
  <c r="F135" i="14"/>
  <c r="E136" i="14"/>
  <c r="F136" i="14"/>
  <c r="E137" i="14"/>
  <c r="F137" i="14"/>
  <c r="E105" i="14"/>
  <c r="E138" i="14"/>
  <c r="E106" i="14"/>
  <c r="E139" i="14"/>
  <c r="F139" i="14"/>
  <c r="E140" i="14"/>
  <c r="F140" i="14"/>
  <c r="E141" i="14"/>
  <c r="F141" i="14"/>
  <c r="E107" i="14"/>
  <c r="F107" i="14"/>
  <c r="E108" i="14"/>
  <c r="F108" i="14"/>
  <c r="E144" i="14"/>
  <c r="E145" i="14"/>
  <c r="E146" i="14"/>
  <c r="E147" i="14"/>
  <c r="F147" i="14"/>
  <c r="E150" i="14"/>
  <c r="F150" i="14"/>
  <c r="E151" i="14"/>
  <c r="F151" i="14"/>
  <c r="E153" i="14"/>
  <c r="F153" i="14"/>
  <c r="E154" i="14"/>
  <c r="F154" i="14"/>
  <c r="E155" i="14"/>
  <c r="F155" i="14"/>
  <c r="E156" i="14"/>
  <c r="F156" i="14"/>
  <c r="E157" i="14"/>
  <c r="F157" i="14"/>
  <c r="E158" i="14"/>
  <c r="F158" i="14"/>
  <c r="E159" i="14"/>
  <c r="F159" i="14"/>
  <c r="E160" i="14"/>
  <c r="F160" i="14"/>
  <c r="E161" i="14"/>
  <c r="F161" i="14"/>
  <c r="E162" i="14"/>
  <c r="F162" i="14"/>
  <c r="E163" i="14"/>
  <c r="F163" i="14"/>
  <c r="E165" i="14"/>
  <c r="F165" i="14"/>
  <c r="E166" i="14"/>
  <c r="F166" i="14"/>
  <c r="E167" i="14"/>
  <c r="F167" i="14"/>
  <c r="E168" i="14"/>
  <c r="F168" i="14"/>
  <c r="E170" i="14"/>
  <c r="F170" i="14"/>
  <c r="E171" i="14"/>
  <c r="F171" i="14"/>
  <c r="E172" i="14"/>
  <c r="F172" i="14"/>
  <c r="E174" i="14"/>
  <c r="F174" i="14"/>
  <c r="E176" i="14"/>
  <c r="F176" i="14"/>
  <c r="E177" i="14"/>
  <c r="F177" i="14"/>
  <c r="E178" i="14"/>
  <c r="F178" i="14"/>
  <c r="E179" i="14"/>
  <c r="F179" i="14"/>
  <c r="E180" i="14"/>
  <c r="F180" i="14"/>
  <c r="D175" i="14"/>
  <c r="D173" i="14" s="1"/>
  <c r="D169" i="14"/>
  <c r="D164" i="14"/>
  <c r="D152" i="14"/>
  <c r="D149" i="14"/>
  <c r="D121" i="14"/>
  <c r="D114" i="14"/>
  <c r="D109" i="14"/>
  <c r="D98" i="14"/>
  <c r="D92" i="14"/>
  <c r="D90" i="14"/>
  <c r="D89" i="14"/>
  <c r="E89" i="14" s="1"/>
  <c r="D85" i="14"/>
  <c r="D78" i="14"/>
  <c r="D76" i="14" s="1"/>
  <c r="D70" i="14"/>
  <c r="D68" i="14"/>
  <c r="D65" i="14"/>
  <c r="D62" i="14"/>
  <c r="D55" i="14"/>
  <c r="D51" i="14"/>
  <c r="D48" i="14"/>
  <c r="D41" i="14"/>
  <c r="D35" i="14"/>
  <c r="D32" i="14"/>
  <c r="D30" i="14" s="1"/>
  <c r="D25" i="14"/>
  <c r="D23" i="14"/>
  <c r="D18" i="14"/>
  <c r="D17" i="14" s="1"/>
  <c r="D87" i="14" l="1"/>
  <c r="D39" i="14"/>
  <c r="F89" i="14"/>
  <c r="D61" i="14"/>
  <c r="D53" i="14" s="1"/>
  <c r="D148" i="14"/>
  <c r="C114" i="14"/>
  <c r="D83" i="14" l="1"/>
  <c r="D16" i="14"/>
  <c r="F114" i="14"/>
  <c r="E114" i="14"/>
  <c r="D84" i="14"/>
  <c r="D181" i="14" l="1"/>
  <c r="F111" i="14"/>
  <c r="E111" i="14"/>
  <c r="C109" i="14" l="1"/>
  <c r="C32" i="14"/>
  <c r="C55" i="14"/>
  <c r="C175" i="14"/>
  <c r="C169" i="14"/>
  <c r="C164" i="14"/>
  <c r="C152" i="14"/>
  <c r="C149" i="14"/>
  <c r="C121" i="14"/>
  <c r="C98" i="14"/>
  <c r="C92" i="14"/>
  <c r="C90" i="14"/>
  <c r="E149" i="14" l="1"/>
  <c r="F149" i="14"/>
  <c r="F152" i="14"/>
  <c r="E152" i="14"/>
  <c r="F98" i="14"/>
  <c r="E98" i="14"/>
  <c r="E164" i="14"/>
  <c r="F164" i="14"/>
  <c r="F32" i="14"/>
  <c r="E32" i="14"/>
  <c r="F90" i="14"/>
  <c r="E90" i="14"/>
  <c r="C173" i="14"/>
  <c r="E175" i="14"/>
  <c r="F175" i="14"/>
  <c r="F92" i="14"/>
  <c r="E92" i="14"/>
  <c r="F121" i="14"/>
  <c r="E121" i="14"/>
  <c r="F169" i="14"/>
  <c r="E169" i="14"/>
  <c r="E103" i="14"/>
  <c r="F109" i="14"/>
  <c r="E109" i="14"/>
  <c r="E55" i="14"/>
  <c r="F55" i="14"/>
  <c r="C87" i="14"/>
  <c r="C148" i="14"/>
  <c r="C18" i="14"/>
  <c r="C23" i="14"/>
  <c r="C25" i="14"/>
  <c r="C30" i="14"/>
  <c r="C35" i="14"/>
  <c r="C41" i="14"/>
  <c r="C48" i="14"/>
  <c r="C51" i="14"/>
  <c r="C62" i="14"/>
  <c r="C65" i="14"/>
  <c r="C68" i="14"/>
  <c r="C70" i="14"/>
  <c r="C78" i="14"/>
  <c r="C85" i="14"/>
  <c r="F23" i="14" l="1"/>
  <c r="E23" i="14"/>
  <c r="C17" i="14"/>
  <c r="F18" i="14"/>
  <c r="E18" i="14"/>
  <c r="F30" i="14"/>
  <c r="E30" i="14"/>
  <c r="F85" i="14"/>
  <c r="E85" i="14"/>
  <c r="F148" i="14"/>
  <c r="E148" i="14"/>
  <c r="E173" i="14"/>
  <c r="F173" i="14"/>
  <c r="F51" i="14"/>
  <c r="E51" i="14"/>
  <c r="E87" i="14"/>
  <c r="F87" i="14"/>
  <c r="E65" i="14"/>
  <c r="F65" i="14"/>
  <c r="F68" i="14"/>
  <c r="E68" i="14"/>
  <c r="E35" i="14"/>
  <c r="F35" i="14"/>
  <c r="F25" i="14"/>
  <c r="E25" i="14"/>
  <c r="F62" i="14"/>
  <c r="E62" i="14"/>
  <c r="C76" i="14"/>
  <c r="F78" i="14"/>
  <c r="E78" i="14"/>
  <c r="F70" i="14"/>
  <c r="E70" i="14"/>
  <c r="E48" i="14"/>
  <c r="F48" i="14"/>
  <c r="F41" i="14"/>
  <c r="E41" i="14"/>
  <c r="C83" i="14"/>
  <c r="C39" i="14"/>
  <c r="C84" i="14"/>
  <c r="C61" i="14"/>
  <c r="F17" i="14" l="1"/>
  <c r="E17" i="14"/>
  <c r="E84" i="14"/>
  <c r="F84" i="14"/>
  <c r="E83" i="14"/>
  <c r="F83" i="14"/>
  <c r="C53" i="14"/>
  <c r="E61" i="14"/>
  <c r="F61" i="14"/>
  <c r="F76" i="14"/>
  <c r="E76" i="14"/>
  <c r="F39" i="14"/>
  <c r="E39" i="14"/>
  <c r="E53" i="14" l="1"/>
  <c r="F53" i="14"/>
  <c r="C16" i="14"/>
  <c r="E16" i="14" s="1"/>
  <c r="F16" i="14" l="1"/>
  <c r="C181" i="14"/>
  <c r="F181" i="14" s="1"/>
  <c r="E181" i="14" l="1"/>
</calcChain>
</file>

<file path=xl/sharedStrings.xml><?xml version="1.0" encoding="utf-8"?>
<sst xmlns="http://schemas.openxmlformats.org/spreadsheetml/2006/main" count="283" uniqueCount="272">
  <si>
    <t>2020 год</t>
  </si>
  <si>
    <t>тыс.руб.</t>
  </si>
  <si>
    <t>Код бюджетной классификации Российской Федерации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</si>
  <si>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</si>
  <si>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</si>
  <si>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</si>
  <si>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</si>
  <si>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</si>
  <si>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</si>
  <si>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</si>
  <si>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</si>
  <si>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</si>
  <si>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</si>
  <si>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</si>
  <si>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</si>
  <si>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</si>
  <si>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</si>
  <si>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</si>
  <si>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</si>
  <si>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</si>
  <si>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</si>
  <si>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</si>
  <si>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</si>
  <si>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</si>
  <si>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</si>
  <si>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</si>
  <si>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</si>
  <si>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</si>
  <si>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</si>
  <si>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</si>
  <si>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</si>
  <si>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</si>
  <si>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</si>
  <si>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</si>
  <si>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</si>
  <si>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</si>
  <si>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</si>
  <si>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</si>
  <si>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</si>
  <si>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</si>
  <si>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</si>
  <si>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</si>
  <si>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</si>
  <si>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</si>
  <si>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</si>
  <si>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</si>
  <si>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</si>
  <si>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</si>
  <si>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</si>
  <si>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</si>
  <si>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</si>
  <si>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</si>
  <si>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</si>
  <si>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</si>
  <si>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</si>
  <si>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</si>
  <si>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</si>
  <si>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</si>
  <si>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</si>
  <si>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</si>
  <si>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</si>
  <si>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</si>
  <si>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</si>
  <si>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</si>
  <si>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</si>
  <si>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</si>
  <si>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</si>
  <si>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</si>
  <si>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</si>
  <si>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</si>
  <si>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</si>
  <si>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</si>
  <si>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</si>
  <si>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</si>
  <si>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</si>
  <si>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</si>
  <si>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</si>
  <si>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</si>
  <si>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</si>
  <si>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</si>
  <si>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</si>
  <si>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</si>
  <si>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</si>
  <si>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</si>
  <si>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</si>
  <si>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</si>
  <si>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</si>
  <si>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</si>
  <si>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</si>
  <si>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</si>
  <si>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</si>
  <si>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</si>
  <si>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</si>
  <si>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</si>
  <si>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</si>
  <si>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</si>
  <si>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</si>
  <si>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</si>
  <si>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</si>
  <si>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</si>
  <si>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</si>
  <si>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</si>
  <si>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</si>
  <si>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</si>
  <si>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</si>
  <si>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</si>
  <si>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</si>
  <si>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</si>
  <si>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</si>
  <si>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</si>
  <si>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</si>
  <si>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</si>
  <si>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</si>
  <si>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</si>
  <si>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</si>
  <si>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</si>
  <si>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</si>
  <si>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</si>
  <si>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</si>
  <si>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</si>
  <si>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</si>
  <si>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</si>
  <si>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</si>
  <si>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</si>
  <si>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</si>
  <si>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</si>
  <si>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</si>
  <si>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</si>
  <si>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</si>
  <si>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</si>
  <si>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</si>
  <si>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</si>
  <si>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</si>
  <si>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</si>
  <si>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</si>
  <si>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</si>
  <si>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</si>
  <si>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</si>
  <si>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</si>
  <si>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</si>
  <si>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</si>
  <si>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</si>
  <si>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</si>
  <si>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</si>
  <si>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</si>
  <si>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</si>
  <si>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</si>
  <si>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</si>
  <si>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</si>
  <si>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</si>
  <si>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</si>
  <si>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</si>
  <si>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</si>
  <si>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</si>
  <si>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</si>
  <si>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</si>
  <si>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</si>
  <si>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</si>
  <si>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</si>
  <si>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</si>
  <si>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</si>
  <si>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</si>
  <si>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</si>
  <si>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</si>
  <si>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</si>
  <si>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</si>
  <si>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</si>
  <si>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</si>
  <si>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</si>
  <si>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</si>
  <si>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</si>
  <si>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</si>
  <si>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</si>
  <si>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</si>
  <si>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</si>
  <si>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</si>
  <si>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</si>
  <si>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</si>
  <si>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</si>
  <si>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</si>
  <si>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</si>
  <si>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</si>
  <si>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</si>
  <si>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</si>
  <si>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</si>
  <si>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</si>
  <si>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</si>
  <si>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</si>
  <si>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</si>
  <si>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</si>
  <si>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</si>
  <si>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</si>
  <si>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</si>
  <si>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</si>
  <si>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</si>
  <si>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</si>
  <si>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</si>
  <si>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</si>
  <si>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</si>
  <si>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</si>
  <si>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</si>
  <si>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</si>
  <si>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</si>
  <si>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</si>
  <si>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</si>
  <si>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</si>
  <si>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</si>
  <si>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</si>
  <si>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</si>
  <si>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</si>
  <si>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</si>
  <si>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</si>
  <si>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</si>
  <si>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</si>
  <si>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</si>
  <si>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</si>
  <si>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</si>
  <si>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</si>
  <si>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</si>
  <si>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</si>
  <si>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</si>
  <si>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</si>
  <si>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</si>
  <si>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</si>
  <si>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</si>
  <si>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</si>
  <si>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</si>
  <si>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</si>
  <si>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</si>
  <si>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</si>
  <si>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</si>
  <si>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</si>
  <si>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</si>
  <si>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</si>
  <si>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</si>
  <si>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</si>
  <si>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</si>
  <si>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</si>
  <si>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</si>
  <si>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</si>
  <si>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</si>
  <si>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</si>
  <si>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</si>
  <si>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</si>
  <si>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</si>
  <si>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</si>
  <si>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 xml:space="preserve">Поступления доходов в бюджет городского округа Ступино Московской области на 2020 год 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</si>
  <si>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</si>
  <si>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</si>
  <si>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</si>
  <si>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</si>
  <si>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</si>
  <si>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</si>
  <si>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</si>
  <si>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</si>
  <si>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</si>
  <si>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</si>
  <si>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</si>
  <si>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</si>
  <si>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</si>
  <si>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</si>
  <si>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</si>
  <si>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Московской области на 2020 год и на плановый период 2021-2022 годов»</t>
  </si>
  <si>
    <t xml:space="preserve">от 19.12.2019 № 356/34 «О бюджете городского округа Ступино                                                                                                                                 </t>
  </si>
  <si>
    <t>отклонение, тыс. руб.</t>
  </si>
  <si>
    <t>отклонение, %</t>
  </si>
  <si>
    <t xml:space="preserve">утв бюджет от 19.12.2019 № 356/34 </t>
  </si>
  <si>
    <t xml:space="preserve"> - мероприятия по улучшению жилищных условий граждан, проживающих на сельских территориях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</si>
  <si>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</si>
  <si>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</si>
  <si>
    <t>"</t>
  </si>
  <si>
    <t>от "13" апреля 2020г  № 403/40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</si>
</sst>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0.0"/>
    <numFmt numFmtId="165" formatCode="#,##0.0"/>
  </numFmts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>
      <alignment horizontal="right" vertical="center"/>
    </xf>
    <xf numFmtId="164" fontId="5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vertical="center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5" fontId="5" fillId="0" borderId="0" xfId="2" applyNumberFormat="1" applyFont="1" applyFill="1" applyAlignment="1">
      <alignment vertical="center" wrapText="1"/>
    </xf>
    <xf numFmtId="165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5" fillId="0" borderId="1" xfId="3" applyNumberFormat="1" applyFont="1" applyFill="1" applyBorder="1" applyAlignment="1" applyProtection="1">
      <alignment horizontal="center" vertical="center"/>
    </xf>
    <xf numFmtId="165" fontId="8" fillId="0" borderId="1" xfId="3" applyNumberFormat="1" applyFont="1" applyFill="1" applyBorder="1" applyAlignment="1" applyProtection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 applyProtection="1">
      <alignment horizontal="center" vertical="center"/>
      <protection locked="0"/>
    </xf>
    <xf numFmtId="165" fontId="5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zoomScaleNormal="100" zoomScaleSheetLayoutView="100" workbookViewId="0">
      <selection activeCell="B10" sqref="B10:C10"/>
    </sheetView>
  </sheetViews>
  <sheetFormatPr defaultColWidth="9.109375" defaultRowHeight="5.7" customHeight="1" x14ac:dyDescent="0.25"/>
  <cols>
    <col min="1" max="1" width="21.33203125" style="20" customWidth="1"/>
    <col min="2" max="2" width="94.6640625" style="20" customWidth="1"/>
    <col min="3" max="3" width="12.44140625" style="42" customWidth="1"/>
    <col min="4" max="4" width="11" style="43" hidden="1" customWidth="1"/>
    <col min="5" max="5" width="10.88671875" style="43" hidden="1" customWidth="1"/>
    <col min="6" max="6" width="7.33203125" style="30" hidden="1" customWidth="1"/>
    <col min="7" max="16384" width="9.109375" style="8"/>
  </cols>
  <sheetData>
    <row r="1" spans="1:6" s="25" customFormat="1" ht="14.25" customHeight="1" x14ac:dyDescent="0.25">
      <c r="A1" s="26"/>
      <c r="B1" s="57" t="s">
        <v>257</v>
      </c>
      <c r="C1" s="58"/>
      <c r="D1" s="41"/>
      <c r="E1" s="41"/>
      <c r="F1" s="29"/>
    </row>
    <row r="2" spans="1:6" s="25" customFormat="1" ht="14.25" customHeight="1" x14ac:dyDescent="0.25">
      <c r="A2" s="26"/>
      <c r="B2" s="57" t="s">
        <v>258</v>
      </c>
      <c r="C2" s="58"/>
      <c r="D2" s="41"/>
      <c r="E2" s="41"/>
      <c r="F2" s="29"/>
    </row>
    <row r="3" spans="1:6" s="25" customFormat="1" ht="14.25" customHeight="1" x14ac:dyDescent="0.25">
      <c r="A3" s="26"/>
      <c r="B3" s="57" t="s">
        <v>259</v>
      </c>
      <c r="C3" s="58"/>
      <c r="D3" s="41"/>
      <c r="E3" s="41"/>
      <c r="F3" s="29"/>
    </row>
    <row r="4" spans="1:6" s="25" customFormat="1" ht="14.25" customHeight="1" x14ac:dyDescent="0.25">
      <c r="A4" s="26"/>
      <c r="B4" s="57" t="s">
        <v>260</v>
      </c>
      <c r="C4" s="58"/>
      <c r="D4" s="41"/>
      <c r="E4" s="41"/>
      <c r="F4" s="29"/>
    </row>
    <row r="5" spans="1:6" s="25" customFormat="1" ht="14.25" customHeight="1" x14ac:dyDescent="0.25">
      <c r="A5" s="26"/>
      <c r="B5" s="57" t="s">
        <v>261</v>
      </c>
      <c r="C5" s="58"/>
      <c r="D5" s="41"/>
      <c r="E5" s="41"/>
      <c r="F5" s="29"/>
    </row>
    <row r="6" spans="1:6" s="25" customFormat="1" ht="14.25" customHeight="1" x14ac:dyDescent="0.25">
      <c r="A6" s="26"/>
      <c r="B6" s="57" t="s">
        <v>263</v>
      </c>
      <c r="C6" s="58"/>
      <c r="D6" s="41"/>
      <c r="E6" s="41"/>
      <c r="F6" s="29"/>
    </row>
    <row r="7" spans="1:6" s="25" customFormat="1" ht="14.25" customHeight="1" x14ac:dyDescent="0.25">
      <c r="A7" s="26"/>
      <c r="B7" s="57" t="s">
        <v>262</v>
      </c>
      <c r="C7" s="58"/>
      <c r="D7" s="41"/>
      <c r="E7" s="41"/>
      <c r="F7" s="29"/>
    </row>
    <row r="8" spans="1:6" s="25" customFormat="1" ht="14.25" customHeight="1" x14ac:dyDescent="0.25">
      <c r="A8" s="26"/>
      <c r="B8" s="57" t="s">
        <v>271</v>
      </c>
      <c r="C8" s="57"/>
      <c r="D8" s="41"/>
      <c r="E8" s="41"/>
      <c r="F8" s="29"/>
    </row>
    <row r="9" spans="1:6" ht="12.75" customHeight="1" x14ac:dyDescent="0.25"/>
    <row r="10" spans="1:6" ht="65.25" customHeight="1" x14ac:dyDescent="0.25">
      <c r="B10" s="57" t="s">
        <v>269</v>
      </c>
      <c r="C10" s="58"/>
      <c r="D10" s="44"/>
      <c r="E10" s="44"/>
      <c r="F10" s="31"/>
    </row>
    <row r="11" spans="1:6" ht="12" customHeight="1" x14ac:dyDescent="0.25">
      <c r="B11" s="26"/>
      <c r="C11" s="45"/>
      <c r="D11" s="44"/>
      <c r="E11" s="44"/>
      <c r="F11" s="31"/>
    </row>
    <row r="12" spans="1:6" ht="15" customHeight="1" x14ac:dyDescent="0.25">
      <c r="A12" s="59" t="s">
        <v>246</v>
      </c>
      <c r="B12" s="59"/>
      <c r="C12" s="59"/>
      <c r="D12" s="44"/>
      <c r="E12" s="44"/>
      <c r="F12" s="31"/>
    </row>
    <row r="13" spans="1:6" ht="12.75" customHeight="1" x14ac:dyDescent="0.25">
      <c r="A13" s="27"/>
      <c r="B13" s="27"/>
      <c r="C13" s="46"/>
    </row>
    <row r="14" spans="1:6" ht="13.5" customHeight="1" x14ac:dyDescent="0.25">
      <c r="A14" s="21"/>
      <c r="B14" s="21"/>
      <c r="C14" s="41" t="s">
        <v>1</v>
      </c>
    </row>
    <row r="15" spans="1:6" s="19" customFormat="1" ht="39.75" customHeight="1" x14ac:dyDescent="0.25">
      <c r="A15" s="28" t="s">
        <v>2</v>
      </c>
      <c r="B15" s="28" t="s">
        <v>176</v>
      </c>
      <c r="C15" s="47" t="s">
        <v>0</v>
      </c>
      <c r="D15" s="48" t="s">
        <v>266</v>
      </c>
      <c r="E15" s="48" t="s">
        <v>264</v>
      </c>
      <c r="F15" s="40" t="s">
        <v>265</v>
      </c>
    </row>
    <row r="16" spans="1:6" s="1" customFormat="1" ht="23.25" customHeight="1" x14ac:dyDescent="0.25">
      <c r="A16" s="9" t="s">
        <v>175</v>
      </c>
      <c r="B16" s="12" t="s">
        <v>174</v>
      </c>
      <c r="C16" s="49">
        <f>C17+C23+C25+C30+C35+C38+C39+C51+C53+C70+C75+C76</f>
        <v>3232875.3190000001</v>
      </c>
      <c r="D16" s="49">
        <f>D17+D23+D25+D30+D35+D38+D39+D51+D53+D70+D75+D76</f>
        <v>3141279.406</v>
      </c>
      <c r="E16" s="49">
        <f>C16-D16</f>
        <v>91595.913000000175</v>
      </c>
      <c r="F16" s="32">
        <f>C16/D16*100</f>
        <v>102.91587920593908</v>
      </c>
    </row>
    <row r="17" spans="1:6" s="1" customFormat="1" ht="21.75" customHeight="1" x14ac:dyDescent="0.25">
      <c r="A17" s="9" t="s">
        <v>173</v>
      </c>
      <c r="B17" s="10" t="s">
        <v>172</v>
      </c>
      <c r="C17" s="49">
        <f>C18</f>
        <v>1916350</v>
      </c>
      <c r="D17" s="49">
        <f>D18</f>
        <v>1916350</v>
      </c>
      <c r="E17" s="49">
        <f t="shared" ref="E17:E80" si="0">C17-D17</f>
        <v>0</v>
      </c>
      <c r="F17" s="32">
        <f t="shared" ref="F17:F80" si="1">C17/D17*100</f>
        <v>100</v>
      </c>
    </row>
    <row r="18" spans="1:6" ht="21" customHeight="1" x14ac:dyDescent="0.25">
      <c r="A18" s="3" t="s">
        <v>171</v>
      </c>
      <c r="B18" s="13" t="s">
        <v>170</v>
      </c>
      <c r="C18" s="50">
        <f>SUM(C19:C22)</f>
        <v>1916350</v>
      </c>
      <c r="D18" s="50">
        <f>SUM(D19:D22)</f>
        <v>1916350</v>
      </c>
      <c r="E18" s="50">
        <f t="shared" si="0"/>
        <v>0</v>
      </c>
      <c r="F18" s="33">
        <f t="shared" si="1"/>
        <v>100</v>
      </c>
    </row>
    <row r="19" spans="1:6" s="4" customFormat="1" ht="45.75" hidden="1" customHeight="1" x14ac:dyDescent="0.25">
      <c r="A19" s="6" t="s">
        <v>169</v>
      </c>
      <c r="B19" s="5" t="s">
        <v>168</v>
      </c>
      <c r="C19" s="51">
        <v>1876550</v>
      </c>
      <c r="D19" s="51">
        <v>1876550</v>
      </c>
      <c r="E19" s="51">
        <f t="shared" si="0"/>
        <v>0</v>
      </c>
      <c r="F19" s="34">
        <f t="shared" si="1"/>
        <v>100</v>
      </c>
    </row>
    <row r="20" spans="1:6" s="4" customFormat="1" ht="71.25" hidden="1" customHeight="1" x14ac:dyDescent="0.25">
      <c r="A20" s="6" t="s">
        <v>167</v>
      </c>
      <c r="B20" s="5" t="s">
        <v>166</v>
      </c>
      <c r="C20" s="51">
        <v>6800</v>
      </c>
      <c r="D20" s="51">
        <v>6800</v>
      </c>
      <c r="E20" s="51">
        <f t="shared" si="0"/>
        <v>0</v>
      </c>
      <c r="F20" s="34">
        <f t="shared" si="1"/>
        <v>100</v>
      </c>
    </row>
    <row r="21" spans="1:6" s="4" customFormat="1" ht="33" hidden="1" customHeight="1" x14ac:dyDescent="0.25">
      <c r="A21" s="6" t="s">
        <v>165</v>
      </c>
      <c r="B21" s="5" t="s">
        <v>164</v>
      </c>
      <c r="C21" s="51">
        <v>13600</v>
      </c>
      <c r="D21" s="51">
        <v>13600</v>
      </c>
      <c r="E21" s="51">
        <f t="shared" si="0"/>
        <v>0</v>
      </c>
      <c r="F21" s="34">
        <f t="shared" si="1"/>
        <v>100</v>
      </c>
    </row>
    <row r="22" spans="1:6" s="4" customFormat="1" ht="60.75" hidden="1" customHeight="1" x14ac:dyDescent="0.25">
      <c r="A22" s="6" t="s">
        <v>163</v>
      </c>
      <c r="B22" s="5" t="s">
        <v>162</v>
      </c>
      <c r="C22" s="51">
        <v>19400</v>
      </c>
      <c r="D22" s="51">
        <v>19400</v>
      </c>
      <c r="E22" s="51">
        <f t="shared" si="0"/>
        <v>0</v>
      </c>
      <c r="F22" s="34">
        <f t="shared" si="1"/>
        <v>100</v>
      </c>
    </row>
    <row r="23" spans="1:6" s="1" customFormat="1" ht="21.75" customHeight="1" x14ac:dyDescent="0.25">
      <c r="A23" s="18" t="s">
        <v>161</v>
      </c>
      <c r="B23" s="17" t="s">
        <v>160</v>
      </c>
      <c r="C23" s="49">
        <f>C24</f>
        <v>104452.9</v>
      </c>
      <c r="D23" s="49">
        <f>D24</f>
        <v>104452.9</v>
      </c>
      <c r="E23" s="49">
        <f t="shared" si="0"/>
        <v>0</v>
      </c>
      <c r="F23" s="32">
        <f t="shared" si="1"/>
        <v>100</v>
      </c>
    </row>
    <row r="24" spans="1:6" ht="21.75" customHeight="1" x14ac:dyDescent="0.25">
      <c r="A24" s="3" t="s">
        <v>159</v>
      </c>
      <c r="B24" s="13" t="s">
        <v>158</v>
      </c>
      <c r="C24" s="50">
        <v>104452.9</v>
      </c>
      <c r="D24" s="50">
        <v>104452.9</v>
      </c>
      <c r="E24" s="50">
        <f t="shared" si="0"/>
        <v>0</v>
      </c>
      <c r="F24" s="33">
        <f t="shared" si="1"/>
        <v>100</v>
      </c>
    </row>
    <row r="25" spans="1:6" s="1" customFormat="1" ht="20.25" customHeight="1" x14ac:dyDescent="0.25">
      <c r="A25" s="9" t="s">
        <v>157</v>
      </c>
      <c r="B25" s="10" t="s">
        <v>156</v>
      </c>
      <c r="C25" s="49">
        <f>C26+C27+C28+C29</f>
        <v>269210</v>
      </c>
      <c r="D25" s="49">
        <f>D26+D27+D28+D29</f>
        <v>269210</v>
      </c>
      <c r="E25" s="49">
        <f t="shared" si="0"/>
        <v>0</v>
      </c>
      <c r="F25" s="32">
        <f t="shared" si="1"/>
        <v>100</v>
      </c>
    </row>
    <row r="26" spans="1:6" ht="21" customHeight="1" x14ac:dyDescent="0.25">
      <c r="A26" s="3" t="s">
        <v>155</v>
      </c>
      <c r="B26" s="13" t="s">
        <v>154</v>
      </c>
      <c r="C26" s="50">
        <v>181080</v>
      </c>
      <c r="D26" s="50">
        <v>181080</v>
      </c>
      <c r="E26" s="50">
        <f t="shared" si="0"/>
        <v>0</v>
      </c>
      <c r="F26" s="33">
        <f t="shared" si="1"/>
        <v>100</v>
      </c>
    </row>
    <row r="27" spans="1:6" ht="21" customHeight="1" x14ac:dyDescent="0.25">
      <c r="A27" s="3" t="s">
        <v>153</v>
      </c>
      <c r="B27" s="13" t="s">
        <v>152</v>
      </c>
      <c r="C27" s="50">
        <v>68130</v>
      </c>
      <c r="D27" s="50">
        <v>68130</v>
      </c>
      <c r="E27" s="50">
        <f t="shared" si="0"/>
        <v>0</v>
      </c>
      <c r="F27" s="33">
        <f t="shared" si="1"/>
        <v>100</v>
      </c>
    </row>
    <row r="28" spans="1:6" ht="21" hidden="1" customHeight="1" x14ac:dyDescent="0.25">
      <c r="A28" s="3" t="s">
        <v>151</v>
      </c>
      <c r="B28" s="13" t="s">
        <v>150</v>
      </c>
      <c r="C28" s="50">
        <v>0</v>
      </c>
      <c r="D28" s="50">
        <v>0</v>
      </c>
      <c r="E28" s="50">
        <f t="shared" si="0"/>
        <v>0</v>
      </c>
      <c r="F28" s="33" t="e">
        <f t="shared" si="1"/>
        <v>#DIV/0!</v>
      </c>
    </row>
    <row r="29" spans="1:6" ht="21" customHeight="1" x14ac:dyDescent="0.25">
      <c r="A29" s="3" t="s">
        <v>149</v>
      </c>
      <c r="B29" s="13" t="s">
        <v>148</v>
      </c>
      <c r="C29" s="50">
        <v>20000</v>
      </c>
      <c r="D29" s="50">
        <v>20000</v>
      </c>
      <c r="E29" s="50">
        <f t="shared" si="0"/>
        <v>0</v>
      </c>
      <c r="F29" s="33">
        <f t="shared" si="1"/>
        <v>100</v>
      </c>
    </row>
    <row r="30" spans="1:6" s="1" customFormat="1" ht="22.5" customHeight="1" x14ac:dyDescent="0.25">
      <c r="A30" s="9" t="s">
        <v>147</v>
      </c>
      <c r="B30" s="10" t="s">
        <v>146</v>
      </c>
      <c r="C30" s="49">
        <f>SUM(C31:C32)</f>
        <v>610707.21299999999</v>
      </c>
      <c r="D30" s="49">
        <f>SUM(D31:D32)</f>
        <v>518930</v>
      </c>
      <c r="E30" s="49">
        <f t="shared" si="0"/>
        <v>91777.212999999989</v>
      </c>
      <c r="F30" s="32">
        <f t="shared" si="1"/>
        <v>117.68585608848979</v>
      </c>
    </row>
    <row r="31" spans="1:6" ht="21" customHeight="1" x14ac:dyDescent="0.25">
      <c r="A31" s="3" t="s">
        <v>145</v>
      </c>
      <c r="B31" s="13" t="s">
        <v>144</v>
      </c>
      <c r="C31" s="50">
        <v>68930</v>
      </c>
      <c r="D31" s="50">
        <v>68930</v>
      </c>
      <c r="E31" s="50">
        <f t="shared" si="0"/>
        <v>0</v>
      </c>
      <c r="F31" s="33">
        <f t="shared" si="1"/>
        <v>100</v>
      </c>
    </row>
    <row r="32" spans="1:6" ht="21" customHeight="1" x14ac:dyDescent="0.25">
      <c r="A32" s="3" t="s">
        <v>143</v>
      </c>
      <c r="B32" s="13" t="s">
        <v>142</v>
      </c>
      <c r="C32" s="50">
        <f>C33+C34</f>
        <v>541777.21299999999</v>
      </c>
      <c r="D32" s="50">
        <f>D33+D34</f>
        <v>450000</v>
      </c>
      <c r="E32" s="50">
        <f t="shared" si="0"/>
        <v>91777.212999999989</v>
      </c>
      <c r="F32" s="33">
        <f t="shared" si="1"/>
        <v>120.39493622222221</v>
      </c>
    </row>
    <row r="33" spans="1:6" s="4" customFormat="1" ht="30" hidden="1" customHeight="1" x14ac:dyDescent="0.25">
      <c r="A33" s="6" t="s">
        <v>237</v>
      </c>
      <c r="B33" s="5" t="s">
        <v>238</v>
      </c>
      <c r="C33" s="51">
        <f>240000+91777.213</f>
        <v>331777.21299999999</v>
      </c>
      <c r="D33" s="51">
        <v>240000</v>
      </c>
      <c r="E33" s="51">
        <f t="shared" si="0"/>
        <v>91777.212999999989</v>
      </c>
      <c r="F33" s="34">
        <f t="shared" si="1"/>
        <v>138.24050541666665</v>
      </c>
    </row>
    <row r="34" spans="1:6" s="4" customFormat="1" ht="30" hidden="1" customHeight="1" x14ac:dyDescent="0.25">
      <c r="A34" s="6" t="s">
        <v>239</v>
      </c>
      <c r="B34" s="5" t="s">
        <v>240</v>
      </c>
      <c r="C34" s="51">
        <v>210000</v>
      </c>
      <c r="D34" s="51">
        <v>210000</v>
      </c>
      <c r="E34" s="51">
        <f t="shared" si="0"/>
        <v>0</v>
      </c>
      <c r="F34" s="34">
        <f t="shared" si="1"/>
        <v>100</v>
      </c>
    </row>
    <row r="35" spans="1:6" s="1" customFormat="1" ht="21" customHeight="1" x14ac:dyDescent="0.25">
      <c r="A35" s="9" t="s">
        <v>141</v>
      </c>
      <c r="B35" s="10" t="s">
        <v>140</v>
      </c>
      <c r="C35" s="49">
        <f>C36+C37</f>
        <v>16900</v>
      </c>
      <c r="D35" s="49">
        <f>D36+D37</f>
        <v>16900</v>
      </c>
      <c r="E35" s="49">
        <f t="shared" si="0"/>
        <v>0</v>
      </c>
      <c r="F35" s="32">
        <f t="shared" si="1"/>
        <v>100</v>
      </c>
    </row>
    <row r="36" spans="1:6" ht="30.75" customHeight="1" x14ac:dyDescent="0.25">
      <c r="A36" s="3" t="s">
        <v>139</v>
      </c>
      <c r="B36" s="13" t="s">
        <v>138</v>
      </c>
      <c r="C36" s="50">
        <v>16900</v>
      </c>
      <c r="D36" s="50">
        <v>16900</v>
      </c>
      <c r="E36" s="50">
        <f t="shared" si="0"/>
        <v>0</v>
      </c>
      <c r="F36" s="33">
        <f t="shared" si="1"/>
        <v>100</v>
      </c>
    </row>
    <row r="37" spans="1:6" ht="20.25" hidden="1" customHeight="1" x14ac:dyDescent="0.25">
      <c r="A37" s="3" t="s">
        <v>137</v>
      </c>
      <c r="B37" s="13" t="s">
        <v>136</v>
      </c>
      <c r="C37" s="50">
        <v>0</v>
      </c>
      <c r="D37" s="50">
        <v>0</v>
      </c>
      <c r="E37" s="50">
        <f t="shared" si="0"/>
        <v>0</v>
      </c>
      <c r="F37" s="33" t="e">
        <f t="shared" si="1"/>
        <v>#DIV/0!</v>
      </c>
    </row>
    <row r="38" spans="1:6" s="1" customFormat="1" ht="18.75" hidden="1" customHeight="1" x14ac:dyDescent="0.25">
      <c r="A38" s="9" t="s">
        <v>135</v>
      </c>
      <c r="B38" s="10" t="s">
        <v>134</v>
      </c>
      <c r="C38" s="49">
        <v>0</v>
      </c>
      <c r="D38" s="49">
        <v>0</v>
      </c>
      <c r="E38" s="49">
        <f t="shared" si="0"/>
        <v>0</v>
      </c>
      <c r="F38" s="32" t="e">
        <f t="shared" si="1"/>
        <v>#DIV/0!</v>
      </c>
    </row>
    <row r="39" spans="1:6" s="1" customFormat="1" ht="28.5" customHeight="1" x14ac:dyDescent="0.25">
      <c r="A39" s="9" t="s">
        <v>133</v>
      </c>
      <c r="B39" s="10" t="s">
        <v>132</v>
      </c>
      <c r="C39" s="49">
        <f>C40+C41+C47+C48</f>
        <v>136795.1</v>
      </c>
      <c r="D39" s="49">
        <f>D40+D41+D47+D48</f>
        <v>136976.40000000002</v>
      </c>
      <c r="E39" s="49">
        <f t="shared" si="0"/>
        <v>-181.30000000001746</v>
      </c>
      <c r="F39" s="32">
        <f t="shared" si="1"/>
        <v>99.867641433122785</v>
      </c>
    </row>
    <row r="40" spans="1:6" ht="21" hidden="1" customHeight="1" x14ac:dyDescent="0.25">
      <c r="A40" s="3" t="s">
        <v>131</v>
      </c>
      <c r="B40" s="13" t="s">
        <v>130</v>
      </c>
      <c r="C40" s="50">
        <v>0</v>
      </c>
      <c r="D40" s="50">
        <v>0</v>
      </c>
      <c r="E40" s="50">
        <f t="shared" si="0"/>
        <v>0</v>
      </c>
      <c r="F40" s="33" t="e">
        <f t="shared" si="1"/>
        <v>#DIV/0!</v>
      </c>
    </row>
    <row r="41" spans="1:6" ht="43.5" customHeight="1" x14ac:dyDescent="0.25">
      <c r="A41" s="3" t="s">
        <v>129</v>
      </c>
      <c r="B41" s="16" t="s">
        <v>128</v>
      </c>
      <c r="C41" s="50">
        <f>SUM(C42:C46)</f>
        <v>119895.1</v>
      </c>
      <c r="D41" s="50">
        <f>SUM(D42:D46)</f>
        <v>120076.40000000001</v>
      </c>
      <c r="E41" s="50">
        <f t="shared" si="0"/>
        <v>-181.30000000000291</v>
      </c>
      <c r="F41" s="33">
        <f t="shared" si="1"/>
        <v>99.849012795187065</v>
      </c>
    </row>
    <row r="42" spans="1:6" ht="44.25" customHeight="1" x14ac:dyDescent="0.25">
      <c r="A42" s="3" t="s">
        <v>127</v>
      </c>
      <c r="B42" s="15" t="s">
        <v>126</v>
      </c>
      <c r="C42" s="50">
        <v>112400</v>
      </c>
      <c r="D42" s="50">
        <v>112400</v>
      </c>
      <c r="E42" s="50">
        <f t="shared" si="0"/>
        <v>0</v>
      </c>
      <c r="F42" s="33">
        <f t="shared" si="1"/>
        <v>100</v>
      </c>
    </row>
    <row r="43" spans="1:6" ht="44.25" customHeight="1" x14ac:dyDescent="0.25">
      <c r="A43" s="3" t="s">
        <v>125</v>
      </c>
      <c r="B43" s="15" t="s">
        <v>124</v>
      </c>
      <c r="C43" s="50">
        <v>1969</v>
      </c>
      <c r="D43" s="50">
        <v>1969</v>
      </c>
      <c r="E43" s="50">
        <f t="shared" si="0"/>
        <v>0</v>
      </c>
      <c r="F43" s="33">
        <f t="shared" si="1"/>
        <v>100</v>
      </c>
    </row>
    <row r="44" spans="1:6" ht="33" customHeight="1" x14ac:dyDescent="0.25">
      <c r="A44" s="3" t="s">
        <v>123</v>
      </c>
      <c r="B44" s="15" t="s">
        <v>122</v>
      </c>
      <c r="C44" s="50">
        <v>4124.3</v>
      </c>
      <c r="D44" s="50">
        <v>4124.3</v>
      </c>
      <c r="E44" s="50">
        <f t="shared" si="0"/>
        <v>0</v>
      </c>
      <c r="F44" s="33">
        <f t="shared" si="1"/>
        <v>100</v>
      </c>
    </row>
    <row r="45" spans="1:6" ht="25.5" customHeight="1" x14ac:dyDescent="0.25">
      <c r="A45" s="14" t="s">
        <v>121</v>
      </c>
      <c r="B45" s="15" t="s">
        <v>120</v>
      </c>
      <c r="C45" s="50">
        <v>1401.8</v>
      </c>
      <c r="D45" s="50">
        <v>1583.1</v>
      </c>
      <c r="E45" s="50">
        <f t="shared" si="0"/>
        <v>-181.29999999999995</v>
      </c>
      <c r="F45" s="33">
        <f t="shared" si="1"/>
        <v>88.547785989514253</v>
      </c>
    </row>
    <row r="46" spans="1:6" ht="58.5" hidden="1" customHeight="1" x14ac:dyDescent="0.25">
      <c r="A46" s="14" t="s">
        <v>119</v>
      </c>
      <c r="B46" s="15" t="s">
        <v>118</v>
      </c>
      <c r="C46" s="50">
        <v>0</v>
      </c>
      <c r="D46" s="50">
        <v>0</v>
      </c>
      <c r="E46" s="50">
        <f t="shared" si="0"/>
        <v>0</v>
      </c>
      <c r="F46" s="33" t="e">
        <f t="shared" si="1"/>
        <v>#DIV/0!</v>
      </c>
    </row>
    <row r="47" spans="1:6" ht="30.75" hidden="1" customHeight="1" x14ac:dyDescent="0.25">
      <c r="A47" s="3" t="s">
        <v>117</v>
      </c>
      <c r="B47" s="13" t="s">
        <v>116</v>
      </c>
      <c r="C47" s="50">
        <v>0</v>
      </c>
      <c r="D47" s="50">
        <v>0</v>
      </c>
      <c r="E47" s="50">
        <f t="shared" si="0"/>
        <v>0</v>
      </c>
      <c r="F47" s="33" t="e">
        <f t="shared" si="1"/>
        <v>#DIV/0!</v>
      </c>
    </row>
    <row r="48" spans="1:6" ht="44.25" customHeight="1" x14ac:dyDescent="0.25">
      <c r="A48" s="3" t="s">
        <v>115</v>
      </c>
      <c r="B48" s="13" t="s">
        <v>114</v>
      </c>
      <c r="C48" s="50">
        <f>C49+C50</f>
        <v>16900</v>
      </c>
      <c r="D48" s="50">
        <f>D49+D50</f>
        <v>16900</v>
      </c>
      <c r="E48" s="50">
        <f t="shared" si="0"/>
        <v>0</v>
      </c>
      <c r="F48" s="33">
        <f t="shared" si="1"/>
        <v>100</v>
      </c>
    </row>
    <row r="49" spans="1:6" s="4" customFormat="1" ht="31.5" hidden="1" customHeight="1" x14ac:dyDescent="0.25">
      <c r="A49" s="6" t="s">
        <v>115</v>
      </c>
      <c r="B49" s="5" t="s">
        <v>233</v>
      </c>
      <c r="C49" s="51">
        <v>16900</v>
      </c>
      <c r="D49" s="51">
        <v>16900</v>
      </c>
      <c r="E49" s="51">
        <f t="shared" si="0"/>
        <v>0</v>
      </c>
      <c r="F49" s="34">
        <f t="shared" si="1"/>
        <v>100</v>
      </c>
    </row>
    <row r="50" spans="1:6" s="4" customFormat="1" ht="44.25" hidden="1" customHeight="1" x14ac:dyDescent="0.25">
      <c r="A50" s="6" t="s">
        <v>242</v>
      </c>
      <c r="B50" s="5" t="s">
        <v>234</v>
      </c>
      <c r="C50" s="51">
        <v>0</v>
      </c>
      <c r="D50" s="51">
        <v>0</v>
      </c>
      <c r="E50" s="51">
        <f t="shared" si="0"/>
        <v>0</v>
      </c>
      <c r="F50" s="34" t="e">
        <f t="shared" si="1"/>
        <v>#DIV/0!</v>
      </c>
    </row>
    <row r="51" spans="1:6" s="1" customFormat="1" ht="21.75" customHeight="1" x14ac:dyDescent="0.25">
      <c r="A51" s="9" t="s">
        <v>113</v>
      </c>
      <c r="B51" s="10" t="s">
        <v>112</v>
      </c>
      <c r="C51" s="49">
        <f>C52</f>
        <v>3138</v>
      </c>
      <c r="D51" s="49">
        <f>D52</f>
        <v>3138</v>
      </c>
      <c r="E51" s="49">
        <f t="shared" si="0"/>
        <v>0</v>
      </c>
      <c r="F51" s="32">
        <f t="shared" si="1"/>
        <v>100</v>
      </c>
    </row>
    <row r="52" spans="1:6" ht="20.25" customHeight="1" x14ac:dyDescent="0.25">
      <c r="A52" s="3" t="s">
        <v>111</v>
      </c>
      <c r="B52" s="13" t="s">
        <v>110</v>
      </c>
      <c r="C52" s="50">
        <v>3138</v>
      </c>
      <c r="D52" s="50">
        <v>3138</v>
      </c>
      <c r="E52" s="50">
        <f t="shared" si="0"/>
        <v>0</v>
      </c>
      <c r="F52" s="33">
        <f t="shared" si="1"/>
        <v>100</v>
      </c>
    </row>
    <row r="53" spans="1:6" s="1" customFormat="1" ht="23.25" customHeight="1" x14ac:dyDescent="0.25">
      <c r="A53" s="9" t="s">
        <v>109</v>
      </c>
      <c r="B53" s="10" t="s">
        <v>108</v>
      </c>
      <c r="C53" s="49">
        <f>C54+C55+C60+C61</f>
        <v>120511.10999999999</v>
      </c>
      <c r="D53" s="49">
        <f>D54+D55+D60+D61</f>
        <v>120511.10999999999</v>
      </c>
      <c r="E53" s="49">
        <f t="shared" si="0"/>
        <v>0</v>
      </c>
      <c r="F53" s="32">
        <f t="shared" si="1"/>
        <v>100</v>
      </c>
    </row>
    <row r="54" spans="1:6" s="1" customFormat="1" ht="27.75" hidden="1" customHeight="1" x14ac:dyDescent="0.25">
      <c r="A54" s="3" t="s">
        <v>107</v>
      </c>
      <c r="B54" s="13" t="s">
        <v>106</v>
      </c>
      <c r="C54" s="50">
        <v>0</v>
      </c>
      <c r="D54" s="50">
        <v>0</v>
      </c>
      <c r="E54" s="50">
        <f t="shared" si="0"/>
        <v>0</v>
      </c>
      <c r="F54" s="33" t="e">
        <f t="shared" si="1"/>
        <v>#DIV/0!</v>
      </c>
    </row>
    <row r="55" spans="1:6" s="1" customFormat="1" ht="20.25" customHeight="1" x14ac:dyDescent="0.25">
      <c r="A55" s="3" t="s">
        <v>102</v>
      </c>
      <c r="B55" s="13" t="s">
        <v>105</v>
      </c>
      <c r="C55" s="50">
        <f>SUM(C56:C59)</f>
        <v>4842.7999999999993</v>
      </c>
      <c r="D55" s="50">
        <f>SUM(D56:D59)</f>
        <v>4842.7999999999993</v>
      </c>
      <c r="E55" s="50">
        <f t="shared" si="0"/>
        <v>0</v>
      </c>
      <c r="F55" s="33">
        <f t="shared" si="1"/>
        <v>100</v>
      </c>
    </row>
    <row r="56" spans="1:6" s="11" customFormat="1" ht="28.5" hidden="1" customHeight="1" x14ac:dyDescent="0.25">
      <c r="A56" s="6"/>
      <c r="B56" s="24" t="s">
        <v>104</v>
      </c>
      <c r="C56" s="51"/>
      <c r="D56" s="51"/>
      <c r="E56" s="51">
        <f t="shared" si="0"/>
        <v>0</v>
      </c>
      <c r="F56" s="34" t="e">
        <f t="shared" si="1"/>
        <v>#DIV/0!</v>
      </c>
    </row>
    <row r="57" spans="1:6" s="11" customFormat="1" ht="21.75" hidden="1" customHeight="1" x14ac:dyDescent="0.25">
      <c r="A57" s="6"/>
      <c r="B57" s="24" t="s">
        <v>103</v>
      </c>
      <c r="C57" s="51">
        <v>4366.8999999999996</v>
      </c>
      <c r="D57" s="51">
        <v>4366.8999999999996</v>
      </c>
      <c r="E57" s="51">
        <f t="shared" si="0"/>
        <v>0</v>
      </c>
      <c r="F57" s="34">
        <f t="shared" si="1"/>
        <v>100</v>
      </c>
    </row>
    <row r="58" spans="1:6" s="11" customFormat="1" ht="21.75" hidden="1" customHeight="1" x14ac:dyDescent="0.25">
      <c r="A58" s="6"/>
      <c r="B58" s="24" t="s">
        <v>101</v>
      </c>
      <c r="C58" s="51">
        <v>475.9</v>
      </c>
      <c r="D58" s="51">
        <v>475.9</v>
      </c>
      <c r="E58" s="51">
        <f t="shared" si="0"/>
        <v>0</v>
      </c>
      <c r="F58" s="34">
        <f t="shared" si="1"/>
        <v>100</v>
      </c>
    </row>
    <row r="59" spans="1:6" s="11" customFormat="1" ht="21.75" hidden="1" customHeight="1" x14ac:dyDescent="0.25">
      <c r="A59" s="6"/>
      <c r="B59" s="24" t="s">
        <v>235</v>
      </c>
      <c r="C59" s="51"/>
      <c r="D59" s="51"/>
      <c r="E59" s="51">
        <f t="shared" si="0"/>
        <v>0</v>
      </c>
      <c r="F59" s="34" t="e">
        <f t="shared" si="1"/>
        <v>#DIV/0!</v>
      </c>
    </row>
    <row r="60" spans="1:6" s="1" customFormat="1" ht="20.25" customHeight="1" x14ac:dyDescent="0.25">
      <c r="A60" s="3" t="s">
        <v>252</v>
      </c>
      <c r="B60" s="13" t="s">
        <v>254</v>
      </c>
      <c r="C60" s="50">
        <v>7174.9</v>
      </c>
      <c r="D60" s="50">
        <v>7174.9</v>
      </c>
      <c r="E60" s="50">
        <f t="shared" si="0"/>
        <v>0</v>
      </c>
      <c r="F60" s="33">
        <f t="shared" si="1"/>
        <v>100</v>
      </c>
    </row>
    <row r="61" spans="1:6" s="1" customFormat="1" ht="20.25" customHeight="1" x14ac:dyDescent="0.25">
      <c r="A61" s="3" t="s">
        <v>95</v>
      </c>
      <c r="B61" s="13" t="s">
        <v>100</v>
      </c>
      <c r="C61" s="50">
        <f>C62+C65+C68</f>
        <v>108493.40999999999</v>
      </c>
      <c r="D61" s="50">
        <f>D62+D65+D68</f>
        <v>108493.40999999999</v>
      </c>
      <c r="E61" s="50">
        <f t="shared" si="0"/>
        <v>0</v>
      </c>
      <c r="F61" s="33">
        <f t="shared" si="1"/>
        <v>100</v>
      </c>
    </row>
    <row r="62" spans="1:6" s="11" customFormat="1" ht="23.25" hidden="1" customHeight="1" x14ac:dyDescent="0.25">
      <c r="A62" s="6" t="s">
        <v>95</v>
      </c>
      <c r="B62" s="5" t="s">
        <v>100</v>
      </c>
      <c r="C62" s="51">
        <f>SUM(C63:C64)</f>
        <v>0</v>
      </c>
      <c r="D62" s="51">
        <f>SUM(D63:D64)</f>
        <v>0</v>
      </c>
      <c r="E62" s="51">
        <f t="shared" si="0"/>
        <v>0</v>
      </c>
      <c r="F62" s="34" t="e">
        <f t="shared" si="1"/>
        <v>#DIV/0!</v>
      </c>
    </row>
    <row r="63" spans="1:6" s="1" customFormat="1" ht="20.25" hidden="1" customHeight="1" x14ac:dyDescent="0.25">
      <c r="A63" s="6" t="s">
        <v>243</v>
      </c>
      <c r="B63" s="24" t="s">
        <v>253</v>
      </c>
      <c r="C63" s="51"/>
      <c r="D63" s="51"/>
      <c r="E63" s="51">
        <f t="shared" si="0"/>
        <v>0</v>
      </c>
      <c r="F63" s="34" t="e">
        <f t="shared" si="1"/>
        <v>#DIV/0!</v>
      </c>
    </row>
    <row r="64" spans="1:6" s="1" customFormat="1" ht="20.25" hidden="1" customHeight="1" x14ac:dyDescent="0.25">
      <c r="A64" s="6" t="s">
        <v>245</v>
      </c>
      <c r="B64" s="24" t="s">
        <v>244</v>
      </c>
      <c r="C64" s="51"/>
      <c r="D64" s="51"/>
      <c r="E64" s="51">
        <f t="shared" si="0"/>
        <v>0</v>
      </c>
      <c r="F64" s="34" t="e">
        <f t="shared" si="1"/>
        <v>#DIV/0!</v>
      </c>
    </row>
    <row r="65" spans="1:6" s="11" customFormat="1" ht="30.75" hidden="1" customHeight="1" x14ac:dyDescent="0.25">
      <c r="A65" s="6" t="s">
        <v>97</v>
      </c>
      <c r="B65" s="5" t="s">
        <v>99</v>
      </c>
      <c r="C65" s="51">
        <f>C66+C67</f>
        <v>1306.1500000000001</v>
      </c>
      <c r="D65" s="51">
        <f>D66+D67</f>
        <v>1306.1500000000001</v>
      </c>
      <c r="E65" s="51">
        <f t="shared" si="0"/>
        <v>0</v>
      </c>
      <c r="F65" s="34">
        <f t="shared" si="1"/>
        <v>100</v>
      </c>
    </row>
    <row r="66" spans="1:6" s="11" customFormat="1" ht="21" hidden="1" customHeight="1" x14ac:dyDescent="0.25">
      <c r="A66" s="6"/>
      <c r="B66" s="24" t="s">
        <v>98</v>
      </c>
      <c r="C66" s="51">
        <v>684.04</v>
      </c>
      <c r="D66" s="51">
        <v>684.04</v>
      </c>
      <c r="E66" s="51">
        <f t="shared" si="0"/>
        <v>0</v>
      </c>
      <c r="F66" s="34">
        <f t="shared" si="1"/>
        <v>100</v>
      </c>
    </row>
    <row r="67" spans="1:6" s="11" customFormat="1" ht="33" hidden="1" customHeight="1" x14ac:dyDescent="0.25">
      <c r="A67" s="6"/>
      <c r="B67" s="24" t="s">
        <v>96</v>
      </c>
      <c r="C67" s="51">
        <v>622.11</v>
      </c>
      <c r="D67" s="51">
        <v>622.11</v>
      </c>
      <c r="E67" s="51">
        <f t="shared" si="0"/>
        <v>0</v>
      </c>
      <c r="F67" s="34">
        <f t="shared" si="1"/>
        <v>100</v>
      </c>
    </row>
    <row r="68" spans="1:6" s="11" customFormat="1" ht="21.75" hidden="1" customHeight="1" x14ac:dyDescent="0.25">
      <c r="A68" s="6" t="s">
        <v>236</v>
      </c>
      <c r="B68" s="5" t="s">
        <v>94</v>
      </c>
      <c r="C68" s="51">
        <f>C69</f>
        <v>107187.26</v>
      </c>
      <c r="D68" s="51">
        <f>D69</f>
        <v>107187.26</v>
      </c>
      <c r="E68" s="51">
        <f t="shared" si="0"/>
        <v>0</v>
      </c>
      <c r="F68" s="34">
        <f t="shared" si="1"/>
        <v>100</v>
      </c>
    </row>
    <row r="69" spans="1:6" s="11" customFormat="1" ht="21" hidden="1" customHeight="1" x14ac:dyDescent="0.25">
      <c r="A69" s="6"/>
      <c r="B69" s="24" t="s">
        <v>93</v>
      </c>
      <c r="C69" s="51">
        <v>107187.26</v>
      </c>
      <c r="D69" s="51">
        <v>107187.26</v>
      </c>
      <c r="E69" s="51">
        <f t="shared" si="0"/>
        <v>0</v>
      </c>
      <c r="F69" s="34">
        <f t="shared" si="1"/>
        <v>100</v>
      </c>
    </row>
    <row r="70" spans="1:6" s="1" customFormat="1" ht="23.25" customHeight="1" x14ac:dyDescent="0.25">
      <c r="A70" s="9" t="s">
        <v>92</v>
      </c>
      <c r="B70" s="10" t="s">
        <v>91</v>
      </c>
      <c r="C70" s="49">
        <f>C71+C72+C73+C74</f>
        <v>50313.7</v>
      </c>
      <c r="D70" s="49">
        <f>D71+D72+D73+D74</f>
        <v>50313.7</v>
      </c>
      <c r="E70" s="49">
        <f t="shared" si="0"/>
        <v>0</v>
      </c>
      <c r="F70" s="32">
        <f t="shared" si="1"/>
        <v>100</v>
      </c>
    </row>
    <row r="71" spans="1:6" ht="21.75" hidden="1" customHeight="1" x14ac:dyDescent="0.25">
      <c r="A71" s="3" t="s">
        <v>90</v>
      </c>
      <c r="B71" s="16" t="s">
        <v>89</v>
      </c>
      <c r="C71" s="50">
        <v>0</v>
      </c>
      <c r="D71" s="50">
        <v>0</v>
      </c>
      <c r="E71" s="50">
        <f t="shared" si="0"/>
        <v>0</v>
      </c>
      <c r="F71" s="33" t="e">
        <f t="shared" si="1"/>
        <v>#DIV/0!</v>
      </c>
    </row>
    <row r="72" spans="1:6" ht="43.5" customHeight="1" x14ac:dyDescent="0.25">
      <c r="A72" s="3" t="s">
        <v>88</v>
      </c>
      <c r="B72" s="16" t="s">
        <v>87</v>
      </c>
      <c r="C72" s="50">
        <v>23313.7</v>
      </c>
      <c r="D72" s="50">
        <v>23313.7</v>
      </c>
      <c r="E72" s="50">
        <f t="shared" si="0"/>
        <v>0</v>
      </c>
      <c r="F72" s="33">
        <f t="shared" si="1"/>
        <v>100</v>
      </c>
    </row>
    <row r="73" spans="1:6" ht="33.75" customHeight="1" x14ac:dyDescent="0.25">
      <c r="A73" s="3" t="s">
        <v>86</v>
      </c>
      <c r="B73" s="13" t="s">
        <v>85</v>
      </c>
      <c r="C73" s="50">
        <v>3000</v>
      </c>
      <c r="D73" s="50">
        <v>3000</v>
      </c>
      <c r="E73" s="50">
        <f t="shared" si="0"/>
        <v>0</v>
      </c>
      <c r="F73" s="33">
        <f t="shared" si="1"/>
        <v>100</v>
      </c>
    </row>
    <row r="74" spans="1:6" ht="43.5" customHeight="1" x14ac:dyDescent="0.25">
      <c r="A74" s="3" t="s">
        <v>84</v>
      </c>
      <c r="B74" s="13" t="s">
        <v>83</v>
      </c>
      <c r="C74" s="50">
        <v>24000</v>
      </c>
      <c r="D74" s="50">
        <v>24000</v>
      </c>
      <c r="E74" s="50">
        <f t="shared" si="0"/>
        <v>0</v>
      </c>
      <c r="F74" s="33">
        <f t="shared" si="1"/>
        <v>100</v>
      </c>
    </row>
    <row r="75" spans="1:6" s="1" customFormat="1" ht="21.75" hidden="1" customHeight="1" x14ac:dyDescent="0.25">
      <c r="A75" s="9" t="s">
        <v>82</v>
      </c>
      <c r="B75" s="10" t="s">
        <v>81</v>
      </c>
      <c r="C75" s="49"/>
      <c r="D75" s="49">
        <v>0</v>
      </c>
      <c r="E75" s="49">
        <f t="shared" si="0"/>
        <v>0</v>
      </c>
      <c r="F75" s="32" t="e">
        <f t="shared" si="1"/>
        <v>#DIV/0!</v>
      </c>
    </row>
    <row r="76" spans="1:6" s="1" customFormat="1" ht="21.75" customHeight="1" x14ac:dyDescent="0.25">
      <c r="A76" s="9" t="s">
        <v>80</v>
      </c>
      <c r="B76" s="10" t="s">
        <v>79</v>
      </c>
      <c r="C76" s="49">
        <f>C77+C78</f>
        <v>4497.2960000000003</v>
      </c>
      <c r="D76" s="49">
        <f>D77+D78</f>
        <v>4497.2960000000003</v>
      </c>
      <c r="E76" s="49">
        <f t="shared" si="0"/>
        <v>0</v>
      </c>
      <c r="F76" s="32">
        <f t="shared" si="1"/>
        <v>100</v>
      </c>
    </row>
    <row r="77" spans="1:6" ht="21.75" hidden="1" customHeight="1" x14ac:dyDescent="0.25">
      <c r="A77" s="3" t="s">
        <v>78</v>
      </c>
      <c r="B77" s="13" t="s">
        <v>77</v>
      </c>
      <c r="C77" s="50"/>
      <c r="D77" s="50"/>
      <c r="E77" s="50">
        <f t="shared" si="0"/>
        <v>0</v>
      </c>
      <c r="F77" s="33" t="e">
        <f t="shared" si="1"/>
        <v>#DIV/0!</v>
      </c>
    </row>
    <row r="78" spans="1:6" ht="21.75" hidden="1" customHeight="1" x14ac:dyDescent="0.25">
      <c r="A78" s="3" t="s">
        <v>75</v>
      </c>
      <c r="B78" s="13" t="s">
        <v>76</v>
      </c>
      <c r="C78" s="50">
        <f>SUM(C79:C82)</f>
        <v>4497.2960000000003</v>
      </c>
      <c r="D78" s="50">
        <f>SUM(D79:D82)</f>
        <v>4497.2960000000003</v>
      </c>
      <c r="E78" s="50">
        <f t="shared" si="0"/>
        <v>0</v>
      </c>
      <c r="F78" s="33">
        <f t="shared" si="1"/>
        <v>100</v>
      </c>
    </row>
    <row r="79" spans="1:6" s="4" customFormat="1" ht="21.75" hidden="1" customHeight="1" x14ac:dyDescent="0.25">
      <c r="A79" s="6" t="s">
        <v>75</v>
      </c>
      <c r="B79" s="24" t="s">
        <v>74</v>
      </c>
      <c r="C79" s="51"/>
      <c r="D79" s="51"/>
      <c r="E79" s="51">
        <f t="shared" si="0"/>
        <v>0</v>
      </c>
      <c r="F79" s="34" t="e">
        <f t="shared" si="1"/>
        <v>#DIV/0!</v>
      </c>
    </row>
    <row r="80" spans="1:6" s="4" customFormat="1" ht="20.25" hidden="1" customHeight="1" x14ac:dyDescent="0.25">
      <c r="A80" s="6" t="s">
        <v>73</v>
      </c>
      <c r="B80" s="24" t="s">
        <v>72</v>
      </c>
      <c r="C80" s="51">
        <v>3197.2959999999998</v>
      </c>
      <c r="D80" s="51">
        <v>3197.2959999999998</v>
      </c>
      <c r="E80" s="51">
        <f t="shared" si="0"/>
        <v>0</v>
      </c>
      <c r="F80" s="34">
        <f t="shared" si="1"/>
        <v>100</v>
      </c>
    </row>
    <row r="81" spans="1:6" s="4" customFormat="1" ht="30.75" hidden="1" customHeight="1" x14ac:dyDescent="0.25">
      <c r="A81" s="6" t="s">
        <v>71</v>
      </c>
      <c r="B81" s="24" t="s">
        <v>70</v>
      </c>
      <c r="C81" s="51">
        <v>1300</v>
      </c>
      <c r="D81" s="51">
        <v>1300</v>
      </c>
      <c r="E81" s="51">
        <f t="shared" ref="E81:E146" si="2">C81-D81</f>
        <v>0</v>
      </c>
      <c r="F81" s="34">
        <f t="shared" ref="F81:F141" si="3">C81/D81*100</f>
        <v>100</v>
      </c>
    </row>
    <row r="82" spans="1:6" s="4" customFormat="1" ht="29.25" hidden="1" customHeight="1" x14ac:dyDescent="0.25">
      <c r="A82" s="6" t="s">
        <v>69</v>
      </c>
      <c r="B82" s="24" t="s">
        <v>68</v>
      </c>
      <c r="C82" s="51"/>
      <c r="D82" s="51"/>
      <c r="E82" s="51">
        <f t="shared" si="2"/>
        <v>0</v>
      </c>
      <c r="F82" s="34" t="e">
        <f t="shared" si="3"/>
        <v>#DIV/0!</v>
      </c>
    </row>
    <row r="83" spans="1:6" s="1" customFormat="1" ht="21.75" customHeight="1" x14ac:dyDescent="0.25">
      <c r="A83" s="9" t="s">
        <v>67</v>
      </c>
      <c r="B83" s="12" t="s">
        <v>66</v>
      </c>
      <c r="C83" s="49">
        <f>C85+C87+C148+C173+C178+C179+C180</f>
        <v>3575369.17234</v>
      </c>
      <c r="D83" s="49">
        <f>D85+D87+D148+D173+D178+D179+D180</f>
        <v>3571369.4699999997</v>
      </c>
      <c r="E83" s="49">
        <f t="shared" si="2"/>
        <v>3999.7023400003091</v>
      </c>
      <c r="F83" s="32">
        <f t="shared" si="3"/>
        <v>100.11199351883356</v>
      </c>
    </row>
    <row r="84" spans="1:6" s="1" customFormat="1" ht="30" customHeight="1" x14ac:dyDescent="0.25">
      <c r="A84" s="2" t="s">
        <v>65</v>
      </c>
      <c r="B84" s="12" t="s">
        <v>64</v>
      </c>
      <c r="C84" s="49">
        <f>C85+C87+C148+C173</f>
        <v>3575369.17234</v>
      </c>
      <c r="D84" s="49">
        <f>D85+D87+D148+D173</f>
        <v>3571369.4699999997</v>
      </c>
      <c r="E84" s="49">
        <f t="shared" si="2"/>
        <v>3999.7023400003091</v>
      </c>
      <c r="F84" s="32">
        <f t="shared" si="3"/>
        <v>100.11199351883356</v>
      </c>
    </row>
    <row r="85" spans="1:6" s="1" customFormat="1" ht="21.75" customHeight="1" x14ac:dyDescent="0.25">
      <c r="A85" s="2" t="s">
        <v>63</v>
      </c>
      <c r="B85" s="10" t="s">
        <v>62</v>
      </c>
      <c r="C85" s="52">
        <f>C86</f>
        <v>124453</v>
      </c>
      <c r="D85" s="52">
        <f>D86</f>
        <v>124453</v>
      </c>
      <c r="E85" s="52">
        <f t="shared" si="2"/>
        <v>0</v>
      </c>
      <c r="F85" s="35">
        <f t="shared" si="3"/>
        <v>100</v>
      </c>
    </row>
    <row r="86" spans="1:6" s="1" customFormat="1" ht="22.5" customHeight="1" x14ac:dyDescent="0.25">
      <c r="A86" s="3" t="s">
        <v>61</v>
      </c>
      <c r="B86" s="22" t="s">
        <v>60</v>
      </c>
      <c r="C86" s="53">
        <v>124453</v>
      </c>
      <c r="D86" s="53">
        <v>124453</v>
      </c>
      <c r="E86" s="53">
        <f t="shared" si="2"/>
        <v>0</v>
      </c>
      <c r="F86" s="36">
        <f t="shared" si="3"/>
        <v>100</v>
      </c>
    </row>
    <row r="87" spans="1:6" s="1" customFormat="1" ht="24" customHeight="1" x14ac:dyDescent="0.25">
      <c r="A87" s="9" t="s">
        <v>59</v>
      </c>
      <c r="B87" s="23" t="s">
        <v>58</v>
      </c>
      <c r="C87" s="49">
        <f>C88+C89+C90+C92+C96+C97+C98+C101+C102+C103+C109+C111+C114+C121</f>
        <v>1522760.17234</v>
      </c>
      <c r="D87" s="49">
        <f>D88+D89+D90+D92+D96+D97+D98+D101+D102+D103+D109+D111+D114+D121</f>
        <v>1518760.47</v>
      </c>
      <c r="E87" s="49">
        <f t="shared" si="2"/>
        <v>3999.7023400000762</v>
      </c>
      <c r="F87" s="32">
        <f t="shared" si="3"/>
        <v>100.26335307107381</v>
      </c>
    </row>
    <row r="88" spans="1:6" s="1" customFormat="1" ht="41.25" customHeight="1" x14ac:dyDescent="0.25">
      <c r="A88" s="3" t="s">
        <v>52</v>
      </c>
      <c r="B88" s="22" t="s">
        <v>51</v>
      </c>
      <c r="C88" s="53">
        <v>73504</v>
      </c>
      <c r="D88" s="53">
        <v>73504</v>
      </c>
      <c r="E88" s="53">
        <f t="shared" si="2"/>
        <v>0</v>
      </c>
      <c r="F88" s="36">
        <f t="shared" si="3"/>
        <v>100</v>
      </c>
    </row>
    <row r="89" spans="1:6" s="1" customFormat="1" ht="44.25" customHeight="1" x14ac:dyDescent="0.25">
      <c r="A89" s="3" t="s">
        <v>50</v>
      </c>
      <c r="B89" s="22" t="s">
        <v>49</v>
      </c>
      <c r="C89" s="53">
        <v>122807.85234</v>
      </c>
      <c r="D89" s="53">
        <f>29776.38+93031.47</f>
        <v>122807.85</v>
      </c>
      <c r="E89" s="53">
        <f t="shared" si="2"/>
        <v>2.3399999918183312E-3</v>
      </c>
      <c r="F89" s="36">
        <f t="shared" si="3"/>
        <v>100.00000190541564</v>
      </c>
    </row>
    <row r="90" spans="1:6" s="1" customFormat="1" ht="33" hidden="1" customHeight="1" x14ac:dyDescent="0.25">
      <c r="A90" s="3" t="s">
        <v>177</v>
      </c>
      <c r="B90" s="22" t="s">
        <v>178</v>
      </c>
      <c r="C90" s="53">
        <f>C91</f>
        <v>0</v>
      </c>
      <c r="D90" s="53">
        <f>D91</f>
        <v>0</v>
      </c>
      <c r="E90" s="53">
        <f t="shared" si="2"/>
        <v>0</v>
      </c>
      <c r="F90" s="36" t="e">
        <f t="shared" si="3"/>
        <v>#DIV/0!</v>
      </c>
    </row>
    <row r="91" spans="1:6" s="11" customFormat="1" ht="33" hidden="1" customHeight="1" x14ac:dyDescent="0.25">
      <c r="A91" s="6"/>
      <c r="B91" s="7" t="s">
        <v>179</v>
      </c>
      <c r="C91" s="54">
        <v>0</v>
      </c>
      <c r="D91" s="54">
        <v>0</v>
      </c>
      <c r="E91" s="54">
        <f t="shared" si="2"/>
        <v>0</v>
      </c>
      <c r="F91" s="37" t="e">
        <f t="shared" si="3"/>
        <v>#DIV/0!</v>
      </c>
    </row>
    <row r="92" spans="1:6" s="1" customFormat="1" ht="30" customHeight="1" x14ac:dyDescent="0.25">
      <c r="A92" s="3" t="s">
        <v>48</v>
      </c>
      <c r="B92" s="22" t="s">
        <v>180</v>
      </c>
      <c r="C92" s="53">
        <f>SUM(C93:C95)</f>
        <v>813.81999999999994</v>
      </c>
      <c r="D92" s="53">
        <f>SUM(D93:D95)</f>
        <v>813.81999999999994</v>
      </c>
      <c r="E92" s="53">
        <f t="shared" si="2"/>
        <v>0</v>
      </c>
      <c r="F92" s="36">
        <f t="shared" si="3"/>
        <v>100</v>
      </c>
    </row>
    <row r="93" spans="1:6" s="11" customFormat="1" ht="32.25" customHeight="1" x14ac:dyDescent="0.25">
      <c r="A93" s="6"/>
      <c r="B93" s="7" t="s">
        <v>181</v>
      </c>
      <c r="C93" s="54">
        <v>223.02</v>
      </c>
      <c r="D93" s="54">
        <v>223.02</v>
      </c>
      <c r="E93" s="54">
        <f t="shared" si="2"/>
        <v>0</v>
      </c>
      <c r="F93" s="37">
        <f t="shared" si="3"/>
        <v>100</v>
      </c>
    </row>
    <row r="94" spans="1:6" s="11" customFormat="1" ht="32.25" customHeight="1" x14ac:dyDescent="0.25">
      <c r="A94" s="6"/>
      <c r="B94" s="7" t="s">
        <v>182</v>
      </c>
      <c r="C94" s="54">
        <v>590.79999999999995</v>
      </c>
      <c r="D94" s="54">
        <v>590.79999999999995</v>
      </c>
      <c r="E94" s="54">
        <f t="shared" si="2"/>
        <v>0</v>
      </c>
      <c r="F94" s="37">
        <f t="shared" si="3"/>
        <v>100</v>
      </c>
    </row>
    <row r="95" spans="1:6" s="11" customFormat="1" ht="24.75" hidden="1" customHeight="1" x14ac:dyDescent="0.25">
      <c r="A95" s="6"/>
      <c r="B95" s="7"/>
      <c r="C95" s="54"/>
      <c r="D95" s="54"/>
      <c r="E95" s="54">
        <f t="shared" si="2"/>
        <v>0</v>
      </c>
      <c r="F95" s="37" t="e">
        <f t="shared" si="3"/>
        <v>#DIV/0!</v>
      </c>
    </row>
    <row r="96" spans="1:6" s="1" customFormat="1" ht="30.75" hidden="1" customHeight="1" x14ac:dyDescent="0.25">
      <c r="A96" s="3" t="s">
        <v>183</v>
      </c>
      <c r="B96" s="22" t="s">
        <v>184</v>
      </c>
      <c r="C96" s="53"/>
      <c r="D96" s="53"/>
      <c r="E96" s="53">
        <f t="shared" si="2"/>
        <v>0</v>
      </c>
      <c r="F96" s="36" t="e">
        <f t="shared" si="3"/>
        <v>#DIV/0!</v>
      </c>
    </row>
    <row r="97" spans="1:6" s="1" customFormat="1" ht="30.75" hidden="1" customHeight="1" x14ac:dyDescent="0.25">
      <c r="A97" s="3" t="s">
        <v>185</v>
      </c>
      <c r="B97" s="22" t="s">
        <v>186</v>
      </c>
      <c r="C97" s="53"/>
      <c r="D97" s="53"/>
      <c r="E97" s="53">
        <f t="shared" si="2"/>
        <v>0</v>
      </c>
      <c r="F97" s="36" t="e">
        <f t="shared" si="3"/>
        <v>#DIV/0!</v>
      </c>
    </row>
    <row r="98" spans="1:6" s="1" customFormat="1" ht="30.75" customHeight="1" x14ac:dyDescent="0.25">
      <c r="A98" s="3" t="s">
        <v>187</v>
      </c>
      <c r="B98" s="22" t="s">
        <v>188</v>
      </c>
      <c r="C98" s="53">
        <f>SUM(C99:C100)</f>
        <v>2259.17</v>
      </c>
      <c r="D98" s="53">
        <f>SUM(D99:D100)</f>
        <v>2259.17</v>
      </c>
      <c r="E98" s="53">
        <f t="shared" si="2"/>
        <v>0</v>
      </c>
      <c r="F98" s="36">
        <f t="shared" si="3"/>
        <v>100</v>
      </c>
    </row>
    <row r="99" spans="1:6" s="11" customFormat="1" ht="32.25" customHeight="1" x14ac:dyDescent="0.25">
      <c r="A99" s="6"/>
      <c r="B99" s="7" t="s">
        <v>189</v>
      </c>
      <c r="C99" s="54">
        <v>2259.17</v>
      </c>
      <c r="D99" s="54">
        <v>2259.17</v>
      </c>
      <c r="E99" s="54">
        <f t="shared" si="2"/>
        <v>0</v>
      </c>
      <c r="F99" s="37">
        <f t="shared" si="3"/>
        <v>100</v>
      </c>
    </row>
    <row r="100" spans="1:6" s="11" customFormat="1" ht="54.75" hidden="1" customHeight="1" x14ac:dyDescent="0.25">
      <c r="A100" s="6"/>
      <c r="B100" s="7" t="s">
        <v>190</v>
      </c>
      <c r="C100" s="54">
        <v>0</v>
      </c>
      <c r="D100" s="54">
        <v>0</v>
      </c>
      <c r="E100" s="54">
        <f t="shared" si="2"/>
        <v>0</v>
      </c>
      <c r="F100" s="37" t="e">
        <f t="shared" si="3"/>
        <v>#DIV/0!</v>
      </c>
    </row>
    <row r="101" spans="1:6" s="1" customFormat="1" ht="30" customHeight="1" x14ac:dyDescent="0.25">
      <c r="A101" s="3" t="s">
        <v>191</v>
      </c>
      <c r="B101" s="22" t="s">
        <v>192</v>
      </c>
      <c r="C101" s="53">
        <v>183220.61</v>
      </c>
      <c r="D101" s="53">
        <v>183220.61</v>
      </c>
      <c r="E101" s="53">
        <f t="shared" si="2"/>
        <v>0</v>
      </c>
      <c r="F101" s="36">
        <f t="shared" si="3"/>
        <v>100</v>
      </c>
    </row>
    <row r="102" spans="1:6" s="1" customFormat="1" ht="23.25" customHeight="1" x14ac:dyDescent="0.25">
      <c r="A102" s="3" t="s">
        <v>47</v>
      </c>
      <c r="B102" s="22" t="s">
        <v>46</v>
      </c>
      <c r="C102" s="53">
        <v>3999.7</v>
      </c>
      <c r="D102" s="53"/>
      <c r="E102" s="53">
        <f t="shared" si="2"/>
        <v>3999.7</v>
      </c>
      <c r="F102" s="36"/>
    </row>
    <row r="103" spans="1:6" s="1" customFormat="1" ht="23.25" customHeight="1" x14ac:dyDescent="0.25">
      <c r="A103" s="3" t="s">
        <v>45</v>
      </c>
      <c r="B103" s="22" t="s">
        <v>193</v>
      </c>
      <c r="C103" s="53">
        <f>SUM(C104:C108)</f>
        <v>18183.55</v>
      </c>
      <c r="D103" s="53">
        <f>SUM(D104:D108)</f>
        <v>0</v>
      </c>
      <c r="E103" s="53">
        <f t="shared" si="2"/>
        <v>18183.55</v>
      </c>
      <c r="F103" s="36"/>
    </row>
    <row r="104" spans="1:6" s="11" customFormat="1" ht="24.75" hidden="1" customHeight="1" x14ac:dyDescent="0.25">
      <c r="A104" s="6"/>
      <c r="B104" s="7" t="s">
        <v>194</v>
      </c>
      <c r="C104" s="54">
        <v>0</v>
      </c>
      <c r="D104" s="54">
        <v>0</v>
      </c>
      <c r="E104" s="54">
        <f t="shared" si="2"/>
        <v>0</v>
      </c>
      <c r="F104" s="37"/>
    </row>
    <row r="105" spans="1:6" s="11" customFormat="1" ht="23.25" customHeight="1" x14ac:dyDescent="0.25">
      <c r="A105" s="6"/>
      <c r="B105" s="7" t="s">
        <v>37</v>
      </c>
      <c r="C105" s="54">
        <v>11578.75</v>
      </c>
      <c r="D105" s="54"/>
      <c r="E105" s="54">
        <f>C105-D105</f>
        <v>11578.75</v>
      </c>
      <c r="F105" s="37"/>
    </row>
    <row r="106" spans="1:6" s="11" customFormat="1" ht="31.5" customHeight="1" x14ac:dyDescent="0.25">
      <c r="A106" s="6"/>
      <c r="B106" s="7" t="s">
        <v>210</v>
      </c>
      <c r="C106" s="54">
        <v>6604.8</v>
      </c>
      <c r="D106" s="54"/>
      <c r="E106" s="54">
        <f>C106-D106</f>
        <v>6604.8</v>
      </c>
      <c r="F106" s="37"/>
    </row>
    <row r="107" spans="1:6" s="11" customFormat="1" ht="25.5" hidden="1" customHeight="1" x14ac:dyDescent="0.25">
      <c r="A107" s="6"/>
      <c r="B107" s="7" t="s">
        <v>213</v>
      </c>
      <c r="C107" s="51">
        <v>0</v>
      </c>
      <c r="D107" s="51">
        <v>0</v>
      </c>
      <c r="E107" s="51">
        <f>C107-D107</f>
        <v>0</v>
      </c>
      <c r="F107" s="34" t="e">
        <f>C107/D107*100</f>
        <v>#DIV/0!</v>
      </c>
    </row>
    <row r="108" spans="1:6" s="11" customFormat="1" ht="25.5" hidden="1" customHeight="1" x14ac:dyDescent="0.25">
      <c r="A108" s="6"/>
      <c r="B108" s="7" t="s">
        <v>214</v>
      </c>
      <c r="C108" s="51">
        <v>0</v>
      </c>
      <c r="D108" s="51">
        <v>0</v>
      </c>
      <c r="E108" s="51">
        <f>C108-D108</f>
        <v>0</v>
      </c>
      <c r="F108" s="34" t="e">
        <f>C108/D108*100</f>
        <v>#DIV/0!</v>
      </c>
    </row>
    <row r="109" spans="1:6" s="1" customFormat="1" ht="25.5" hidden="1" customHeight="1" x14ac:dyDescent="0.25">
      <c r="A109" s="3" t="s">
        <v>44</v>
      </c>
      <c r="B109" s="22" t="s">
        <v>195</v>
      </c>
      <c r="C109" s="53">
        <f>C110</f>
        <v>0</v>
      </c>
      <c r="D109" s="53">
        <f>D110</f>
        <v>0</v>
      </c>
      <c r="E109" s="53">
        <f t="shared" si="2"/>
        <v>0</v>
      </c>
      <c r="F109" s="36" t="e">
        <f t="shared" si="3"/>
        <v>#DIV/0!</v>
      </c>
    </row>
    <row r="110" spans="1:6" s="11" customFormat="1" ht="20.25" hidden="1" customHeight="1" x14ac:dyDescent="0.25">
      <c r="A110" s="6"/>
      <c r="B110" s="7" t="s">
        <v>196</v>
      </c>
      <c r="C110" s="54">
        <v>0</v>
      </c>
      <c r="D110" s="54">
        <v>0</v>
      </c>
      <c r="E110" s="54">
        <f t="shared" si="2"/>
        <v>0</v>
      </c>
      <c r="F110" s="37" t="e">
        <f t="shared" si="3"/>
        <v>#DIV/0!</v>
      </c>
    </row>
    <row r="111" spans="1:6" s="1" customFormat="1" ht="25.5" customHeight="1" x14ac:dyDescent="0.25">
      <c r="A111" s="3" t="s">
        <v>250</v>
      </c>
      <c r="B111" s="22" t="s">
        <v>249</v>
      </c>
      <c r="C111" s="53">
        <f>C112+C113</f>
        <v>3052</v>
      </c>
      <c r="D111" s="53">
        <f>D112+D113</f>
        <v>3052</v>
      </c>
      <c r="E111" s="53">
        <f t="shared" si="2"/>
        <v>0</v>
      </c>
      <c r="F111" s="36">
        <f t="shared" si="3"/>
        <v>100</v>
      </c>
    </row>
    <row r="112" spans="1:6" s="11" customFormat="1" ht="20.25" customHeight="1" x14ac:dyDescent="0.25">
      <c r="A112" s="6"/>
      <c r="B112" s="7" t="s">
        <v>251</v>
      </c>
      <c r="C112" s="54">
        <v>3052</v>
      </c>
      <c r="D112" s="54">
        <v>3052</v>
      </c>
      <c r="E112" s="54">
        <f t="shared" si="2"/>
        <v>0</v>
      </c>
      <c r="F112" s="37">
        <f t="shared" si="3"/>
        <v>100</v>
      </c>
    </row>
    <row r="113" spans="1:6" s="11" customFormat="1" ht="22.5" hidden="1" customHeight="1" x14ac:dyDescent="0.25">
      <c r="A113" s="6"/>
      <c r="B113" s="7" t="s">
        <v>267</v>
      </c>
      <c r="C113" s="54">
        <v>0</v>
      </c>
      <c r="D113" s="54">
        <v>0</v>
      </c>
      <c r="E113" s="54">
        <f t="shared" ref="E113" si="4">C113-D113</f>
        <v>0</v>
      </c>
      <c r="F113" s="37" t="e">
        <f t="shared" ref="F113" si="5">C113/D113*100</f>
        <v>#DIV/0!</v>
      </c>
    </row>
    <row r="114" spans="1:6" s="1" customFormat="1" ht="31.5" customHeight="1" x14ac:dyDescent="0.25">
      <c r="A114" s="3" t="s">
        <v>57</v>
      </c>
      <c r="B114" s="22" t="s">
        <v>56</v>
      </c>
      <c r="C114" s="53">
        <f>SUM(C115:C120)</f>
        <v>718366.26</v>
      </c>
      <c r="D114" s="53">
        <f>SUM(D115:D120)</f>
        <v>718366.26</v>
      </c>
      <c r="E114" s="53">
        <f t="shared" si="2"/>
        <v>0</v>
      </c>
      <c r="F114" s="36">
        <f t="shared" si="3"/>
        <v>100</v>
      </c>
    </row>
    <row r="115" spans="1:6" s="11" customFormat="1" ht="21.75" customHeight="1" x14ac:dyDescent="0.25">
      <c r="A115" s="6" t="s">
        <v>55</v>
      </c>
      <c r="B115" s="7" t="s">
        <v>204</v>
      </c>
      <c r="C115" s="54">
        <v>19401</v>
      </c>
      <c r="D115" s="54">
        <v>19401</v>
      </c>
      <c r="E115" s="54">
        <f t="shared" si="2"/>
        <v>0</v>
      </c>
      <c r="F115" s="37">
        <f t="shared" si="3"/>
        <v>100</v>
      </c>
    </row>
    <row r="116" spans="1:6" s="11" customFormat="1" ht="21.75" customHeight="1" x14ac:dyDescent="0.25">
      <c r="A116" s="6" t="s">
        <v>54</v>
      </c>
      <c r="B116" s="7" t="s">
        <v>197</v>
      </c>
      <c r="C116" s="54">
        <v>95000</v>
      </c>
      <c r="D116" s="54">
        <v>95000</v>
      </c>
      <c r="E116" s="54">
        <f t="shared" si="2"/>
        <v>0</v>
      </c>
      <c r="F116" s="37">
        <f t="shared" si="3"/>
        <v>100</v>
      </c>
    </row>
    <row r="117" spans="1:6" s="11" customFormat="1" ht="21.75" customHeight="1" x14ac:dyDescent="0.25">
      <c r="A117" s="6" t="s">
        <v>53</v>
      </c>
      <c r="B117" s="7" t="s">
        <v>197</v>
      </c>
      <c r="C117" s="54">
        <v>572099</v>
      </c>
      <c r="D117" s="54">
        <v>572099</v>
      </c>
      <c r="E117" s="54">
        <f t="shared" si="2"/>
        <v>0</v>
      </c>
      <c r="F117" s="37">
        <f t="shared" si="3"/>
        <v>100</v>
      </c>
    </row>
    <row r="118" spans="1:6" s="11" customFormat="1" ht="21.75" customHeight="1" x14ac:dyDescent="0.25">
      <c r="A118" s="6" t="s">
        <v>198</v>
      </c>
      <c r="B118" s="7" t="s">
        <v>204</v>
      </c>
      <c r="C118" s="54">
        <v>12309.47</v>
      </c>
      <c r="D118" s="54">
        <v>12309.47</v>
      </c>
      <c r="E118" s="54">
        <f t="shared" si="2"/>
        <v>0</v>
      </c>
      <c r="F118" s="37">
        <f t="shared" si="3"/>
        <v>100</v>
      </c>
    </row>
    <row r="119" spans="1:6" s="11" customFormat="1" ht="21.75" customHeight="1" x14ac:dyDescent="0.25">
      <c r="A119" s="6" t="s">
        <v>255</v>
      </c>
      <c r="B119" s="7" t="s">
        <v>215</v>
      </c>
      <c r="C119" s="54">
        <v>12291.81</v>
      </c>
      <c r="D119" s="54">
        <v>12291.81</v>
      </c>
      <c r="E119" s="54">
        <f t="shared" si="2"/>
        <v>0</v>
      </c>
      <c r="F119" s="37">
        <f t="shared" si="3"/>
        <v>100</v>
      </c>
    </row>
    <row r="120" spans="1:6" s="11" customFormat="1" ht="21.75" customHeight="1" x14ac:dyDescent="0.25">
      <c r="A120" s="6" t="s">
        <v>256</v>
      </c>
      <c r="B120" s="7" t="s">
        <v>215</v>
      </c>
      <c r="C120" s="54">
        <v>7264.98</v>
      </c>
      <c r="D120" s="54">
        <v>7264.98</v>
      </c>
      <c r="E120" s="54">
        <f t="shared" si="2"/>
        <v>0</v>
      </c>
      <c r="F120" s="37">
        <f t="shared" si="3"/>
        <v>100</v>
      </c>
    </row>
    <row r="121" spans="1:6" s="1" customFormat="1" ht="21.75" customHeight="1" x14ac:dyDescent="0.25">
      <c r="A121" s="3" t="s">
        <v>43</v>
      </c>
      <c r="B121" s="22" t="s">
        <v>42</v>
      </c>
      <c r="C121" s="53">
        <f>SUM(C122:C147)</f>
        <v>396553.21</v>
      </c>
      <c r="D121" s="53">
        <f>SUM(D122:D147)</f>
        <v>414736.76</v>
      </c>
      <c r="E121" s="53">
        <f t="shared" si="2"/>
        <v>-18183.549999999988</v>
      </c>
      <c r="F121" s="36">
        <f t="shared" si="3"/>
        <v>95.615640629492319</v>
      </c>
    </row>
    <row r="122" spans="1:6" s="11" customFormat="1" ht="24" customHeight="1" x14ac:dyDescent="0.25">
      <c r="A122" s="6"/>
      <c r="B122" s="7" t="s">
        <v>199</v>
      </c>
      <c r="C122" s="54">
        <v>957</v>
      </c>
      <c r="D122" s="54">
        <v>957</v>
      </c>
      <c r="E122" s="54">
        <f t="shared" si="2"/>
        <v>0</v>
      </c>
      <c r="F122" s="37">
        <f t="shared" si="3"/>
        <v>100</v>
      </c>
    </row>
    <row r="123" spans="1:6" s="11" customFormat="1" ht="33" customHeight="1" x14ac:dyDescent="0.25">
      <c r="A123" s="6"/>
      <c r="B123" s="7" t="s">
        <v>200</v>
      </c>
      <c r="C123" s="54">
        <v>5596</v>
      </c>
      <c r="D123" s="54">
        <v>5596</v>
      </c>
      <c r="E123" s="54">
        <f t="shared" si="2"/>
        <v>0</v>
      </c>
      <c r="F123" s="37">
        <f t="shared" si="3"/>
        <v>100</v>
      </c>
    </row>
    <row r="124" spans="1:6" s="11" customFormat="1" ht="43.5" customHeight="1" x14ac:dyDescent="0.25">
      <c r="A124" s="6"/>
      <c r="B124" s="7" t="s">
        <v>241</v>
      </c>
      <c r="C124" s="54">
        <v>98903</v>
      </c>
      <c r="D124" s="54">
        <v>98903</v>
      </c>
      <c r="E124" s="54">
        <f t="shared" si="2"/>
        <v>0</v>
      </c>
      <c r="F124" s="37">
        <f t="shared" si="3"/>
        <v>100</v>
      </c>
    </row>
    <row r="125" spans="1:6" s="11" customFormat="1" ht="30.75" customHeight="1" x14ac:dyDescent="0.25">
      <c r="A125" s="6"/>
      <c r="B125" s="7" t="s">
        <v>41</v>
      </c>
      <c r="C125" s="54">
        <v>1533</v>
      </c>
      <c r="D125" s="54">
        <v>1533</v>
      </c>
      <c r="E125" s="54">
        <f t="shared" si="2"/>
        <v>0</v>
      </c>
      <c r="F125" s="37">
        <f t="shared" si="3"/>
        <v>100</v>
      </c>
    </row>
    <row r="126" spans="1:6" s="11" customFormat="1" ht="30.75" customHeight="1" x14ac:dyDescent="0.25">
      <c r="A126" s="6"/>
      <c r="B126" s="7" t="s">
        <v>40</v>
      </c>
      <c r="C126" s="54">
        <v>12287</v>
      </c>
      <c r="D126" s="54">
        <v>12287</v>
      </c>
      <c r="E126" s="54">
        <f t="shared" si="2"/>
        <v>0</v>
      </c>
      <c r="F126" s="37">
        <f t="shared" si="3"/>
        <v>100</v>
      </c>
    </row>
    <row r="127" spans="1:6" s="11" customFormat="1" ht="44.25" hidden="1" customHeight="1" x14ac:dyDescent="0.25">
      <c r="A127" s="6"/>
      <c r="B127" s="7" t="s">
        <v>201</v>
      </c>
      <c r="C127" s="54">
        <v>0</v>
      </c>
      <c r="D127" s="54">
        <v>0</v>
      </c>
      <c r="E127" s="54">
        <f t="shared" si="2"/>
        <v>0</v>
      </c>
      <c r="F127" s="37" t="e">
        <f t="shared" si="3"/>
        <v>#DIV/0!</v>
      </c>
    </row>
    <row r="128" spans="1:6" s="11" customFormat="1" ht="30" hidden="1" customHeight="1" x14ac:dyDescent="0.25">
      <c r="A128" s="6"/>
      <c r="B128" s="7" t="s">
        <v>268</v>
      </c>
      <c r="C128" s="54">
        <v>0</v>
      </c>
      <c r="D128" s="54">
        <v>0</v>
      </c>
      <c r="E128" s="54">
        <f t="shared" si="2"/>
        <v>0</v>
      </c>
      <c r="F128" s="37" t="e">
        <f t="shared" si="3"/>
        <v>#DIV/0!</v>
      </c>
    </row>
    <row r="129" spans="1:6" s="11" customFormat="1" ht="43.5" customHeight="1" x14ac:dyDescent="0.25">
      <c r="A129" s="6"/>
      <c r="B129" s="7" t="s">
        <v>202</v>
      </c>
      <c r="C129" s="54">
        <v>776</v>
      </c>
      <c r="D129" s="54">
        <v>776</v>
      </c>
      <c r="E129" s="54">
        <f t="shared" si="2"/>
        <v>0</v>
      </c>
      <c r="F129" s="37">
        <f t="shared" si="3"/>
        <v>100</v>
      </c>
    </row>
    <row r="130" spans="1:6" s="11" customFormat="1" ht="24.75" hidden="1" customHeight="1" x14ac:dyDescent="0.25">
      <c r="A130" s="6"/>
      <c r="B130" s="7" t="s">
        <v>203</v>
      </c>
      <c r="C130" s="54">
        <v>0</v>
      </c>
      <c r="D130" s="54">
        <v>0</v>
      </c>
      <c r="E130" s="54">
        <f t="shared" si="2"/>
        <v>0</v>
      </c>
      <c r="F130" s="37" t="e">
        <f t="shared" si="3"/>
        <v>#DIV/0!</v>
      </c>
    </row>
    <row r="131" spans="1:6" s="11" customFormat="1" ht="24.75" hidden="1" customHeight="1" x14ac:dyDescent="0.25">
      <c r="A131" s="6"/>
      <c r="B131" s="7" t="s">
        <v>204</v>
      </c>
      <c r="C131" s="54"/>
      <c r="D131" s="54"/>
      <c r="E131" s="54">
        <f t="shared" si="2"/>
        <v>0</v>
      </c>
      <c r="F131" s="37" t="e">
        <f t="shared" si="3"/>
        <v>#DIV/0!</v>
      </c>
    </row>
    <row r="132" spans="1:6" s="11" customFormat="1" ht="24.75" hidden="1" customHeight="1" x14ac:dyDescent="0.25">
      <c r="A132" s="6"/>
      <c r="B132" s="7" t="s">
        <v>205</v>
      </c>
      <c r="C132" s="54">
        <v>0</v>
      </c>
      <c r="D132" s="54">
        <v>0</v>
      </c>
      <c r="E132" s="54">
        <f t="shared" si="2"/>
        <v>0</v>
      </c>
      <c r="F132" s="37" t="e">
        <f t="shared" si="3"/>
        <v>#DIV/0!</v>
      </c>
    </row>
    <row r="133" spans="1:6" s="11" customFormat="1" ht="23.25" customHeight="1" x14ac:dyDescent="0.25">
      <c r="A133" s="6"/>
      <c r="B133" s="7" t="s">
        <v>38</v>
      </c>
      <c r="C133" s="54">
        <v>6089</v>
      </c>
      <c r="D133" s="54">
        <v>6089</v>
      </c>
      <c r="E133" s="54">
        <f t="shared" si="2"/>
        <v>0</v>
      </c>
      <c r="F133" s="37">
        <f t="shared" si="3"/>
        <v>100</v>
      </c>
    </row>
    <row r="134" spans="1:6" s="11" customFormat="1" ht="29.25" customHeight="1" x14ac:dyDescent="0.25">
      <c r="A134" s="6"/>
      <c r="B134" s="7" t="s">
        <v>206</v>
      </c>
      <c r="C134" s="54">
        <v>94813.71</v>
      </c>
      <c r="D134" s="54">
        <v>94813.71</v>
      </c>
      <c r="E134" s="54">
        <f t="shared" si="2"/>
        <v>0</v>
      </c>
      <c r="F134" s="37">
        <f t="shared" si="3"/>
        <v>100</v>
      </c>
    </row>
    <row r="135" spans="1:6" s="11" customFormat="1" ht="30" customHeight="1" x14ac:dyDescent="0.25">
      <c r="A135" s="6"/>
      <c r="B135" s="7" t="s">
        <v>207</v>
      </c>
      <c r="C135" s="54">
        <v>18432</v>
      </c>
      <c r="D135" s="54">
        <v>18432</v>
      </c>
      <c r="E135" s="54">
        <f t="shared" si="2"/>
        <v>0</v>
      </c>
      <c r="F135" s="37">
        <f t="shared" si="3"/>
        <v>100</v>
      </c>
    </row>
    <row r="136" spans="1:6" s="11" customFormat="1" ht="30" customHeight="1" x14ac:dyDescent="0.25">
      <c r="A136" s="6"/>
      <c r="B136" s="7" t="s">
        <v>36</v>
      </c>
      <c r="C136" s="54">
        <v>1567</v>
      </c>
      <c r="D136" s="54">
        <v>1567</v>
      </c>
      <c r="E136" s="54">
        <f t="shared" si="2"/>
        <v>0</v>
      </c>
      <c r="F136" s="37">
        <f t="shared" si="3"/>
        <v>100</v>
      </c>
    </row>
    <row r="137" spans="1:6" s="11" customFormat="1" ht="30" customHeight="1" x14ac:dyDescent="0.25">
      <c r="A137" s="6"/>
      <c r="B137" s="7" t="s">
        <v>208</v>
      </c>
      <c r="C137" s="54">
        <v>110728</v>
      </c>
      <c r="D137" s="54">
        <v>110728</v>
      </c>
      <c r="E137" s="54">
        <f t="shared" si="2"/>
        <v>0</v>
      </c>
      <c r="F137" s="37">
        <f t="shared" si="3"/>
        <v>100</v>
      </c>
    </row>
    <row r="138" spans="1:6" s="11" customFormat="1" ht="41.25" hidden="1" customHeight="1" x14ac:dyDescent="0.25">
      <c r="A138" s="6"/>
      <c r="B138" s="7" t="s">
        <v>209</v>
      </c>
      <c r="C138" s="54">
        <v>0</v>
      </c>
      <c r="D138" s="54">
        <v>0</v>
      </c>
      <c r="E138" s="54">
        <f t="shared" si="2"/>
        <v>0</v>
      </c>
      <c r="F138" s="37"/>
    </row>
    <row r="139" spans="1:6" s="11" customFormat="1" ht="21.75" customHeight="1" x14ac:dyDescent="0.25">
      <c r="A139" s="6"/>
      <c r="B139" s="7" t="s">
        <v>211</v>
      </c>
      <c r="C139" s="54">
        <v>19200</v>
      </c>
      <c r="D139" s="54">
        <v>19200</v>
      </c>
      <c r="E139" s="54">
        <f t="shared" si="2"/>
        <v>0</v>
      </c>
      <c r="F139" s="37">
        <f t="shared" si="3"/>
        <v>100</v>
      </c>
    </row>
    <row r="140" spans="1:6" s="11" customFormat="1" ht="30.75" customHeight="1" x14ac:dyDescent="0.25">
      <c r="A140" s="6"/>
      <c r="B140" s="7" t="s">
        <v>39</v>
      </c>
      <c r="C140" s="51">
        <v>1680</v>
      </c>
      <c r="D140" s="51">
        <v>1680</v>
      </c>
      <c r="E140" s="51">
        <f t="shared" si="2"/>
        <v>0</v>
      </c>
      <c r="F140" s="34">
        <f t="shared" si="3"/>
        <v>100</v>
      </c>
    </row>
    <row r="141" spans="1:6" s="11" customFormat="1" ht="55.5" customHeight="1" x14ac:dyDescent="0.25">
      <c r="A141" s="6"/>
      <c r="B141" s="7" t="s">
        <v>212</v>
      </c>
      <c r="C141" s="51">
        <v>1479</v>
      </c>
      <c r="D141" s="51">
        <v>1479</v>
      </c>
      <c r="E141" s="51">
        <f t="shared" si="2"/>
        <v>0</v>
      </c>
      <c r="F141" s="34">
        <f t="shared" si="3"/>
        <v>100</v>
      </c>
    </row>
    <row r="142" spans="1:6" s="11" customFormat="1" ht="30" hidden="1" customHeight="1" x14ac:dyDescent="0.25">
      <c r="A142" s="6"/>
      <c r="B142" s="7" t="s">
        <v>37</v>
      </c>
      <c r="C142" s="54">
        <v>0</v>
      </c>
      <c r="D142" s="54">
        <v>11578.75</v>
      </c>
      <c r="E142" s="51">
        <f t="shared" ref="E142:E143" si="6">C142-D142</f>
        <v>-11578.75</v>
      </c>
      <c r="F142" s="34">
        <f t="shared" ref="F142:F143" si="7">C142/D142*100</f>
        <v>0</v>
      </c>
    </row>
    <row r="143" spans="1:6" s="11" customFormat="1" ht="30" hidden="1" customHeight="1" x14ac:dyDescent="0.25">
      <c r="A143" s="6"/>
      <c r="B143" s="7" t="s">
        <v>210</v>
      </c>
      <c r="C143" s="54">
        <v>0</v>
      </c>
      <c r="D143" s="54">
        <v>6604.8</v>
      </c>
      <c r="E143" s="51">
        <f t="shared" si="6"/>
        <v>-6604.8</v>
      </c>
      <c r="F143" s="34">
        <f t="shared" si="7"/>
        <v>0</v>
      </c>
    </row>
    <row r="144" spans="1:6" s="11" customFormat="1" ht="25.5" hidden="1" customHeight="1" x14ac:dyDescent="0.25">
      <c r="A144" s="6"/>
      <c r="B144" s="7" t="s">
        <v>215</v>
      </c>
      <c r="C144" s="51"/>
      <c r="D144" s="51"/>
      <c r="E144" s="51">
        <f t="shared" si="2"/>
        <v>0</v>
      </c>
      <c r="F144" s="34"/>
    </row>
    <row r="145" spans="1:6" s="11" customFormat="1" ht="25.5" hidden="1" customHeight="1" x14ac:dyDescent="0.25">
      <c r="A145" s="6"/>
      <c r="B145" s="7" t="s">
        <v>216</v>
      </c>
      <c r="C145" s="51">
        <v>0</v>
      </c>
      <c r="D145" s="51">
        <v>0</v>
      </c>
      <c r="E145" s="51">
        <f t="shared" si="2"/>
        <v>0</v>
      </c>
      <c r="F145" s="34"/>
    </row>
    <row r="146" spans="1:6" s="11" customFormat="1" ht="31.5" hidden="1" customHeight="1" x14ac:dyDescent="0.25">
      <c r="A146" s="6"/>
      <c r="B146" s="7" t="s">
        <v>217</v>
      </c>
      <c r="C146" s="51">
        <v>0</v>
      </c>
      <c r="D146" s="51">
        <v>0</v>
      </c>
      <c r="E146" s="51">
        <f t="shared" si="2"/>
        <v>0</v>
      </c>
      <c r="F146" s="34"/>
    </row>
    <row r="147" spans="1:6" s="11" customFormat="1" ht="22.5" customHeight="1" x14ac:dyDescent="0.25">
      <c r="A147" s="6"/>
      <c r="B147" s="7" t="s">
        <v>218</v>
      </c>
      <c r="C147" s="51">
        <v>22512.5</v>
      </c>
      <c r="D147" s="51">
        <v>22512.5</v>
      </c>
      <c r="E147" s="51">
        <f t="shared" ref="E147:E181" si="8">C147-D147</f>
        <v>0</v>
      </c>
      <c r="F147" s="34">
        <f t="shared" ref="F147:F181" si="9">C147/D147*100</f>
        <v>100</v>
      </c>
    </row>
    <row r="148" spans="1:6" s="1" customFormat="1" ht="24" customHeight="1" x14ac:dyDescent="0.25">
      <c r="A148" s="9" t="s">
        <v>35</v>
      </c>
      <c r="B148" s="23" t="s">
        <v>34</v>
      </c>
      <c r="C148" s="49">
        <f>C149+C152+C164+C165+C166+C167+C168+C169</f>
        <v>1928156</v>
      </c>
      <c r="D148" s="49">
        <f>D149+D152+D164+D165+D166+D167+D168+D169</f>
        <v>1928156</v>
      </c>
      <c r="E148" s="49">
        <f t="shared" si="8"/>
        <v>0</v>
      </c>
      <c r="F148" s="32">
        <f t="shared" si="9"/>
        <v>100</v>
      </c>
    </row>
    <row r="149" spans="1:6" s="1" customFormat="1" ht="34.5" customHeight="1" x14ac:dyDescent="0.25">
      <c r="A149" s="3" t="s">
        <v>33</v>
      </c>
      <c r="B149" s="22" t="s">
        <v>32</v>
      </c>
      <c r="C149" s="50">
        <f>C150+C151</f>
        <v>52973</v>
      </c>
      <c r="D149" s="50">
        <f>D150+D151</f>
        <v>52973</v>
      </c>
      <c r="E149" s="50">
        <f t="shared" si="8"/>
        <v>0</v>
      </c>
      <c r="F149" s="33">
        <f t="shared" si="9"/>
        <v>100</v>
      </c>
    </row>
    <row r="150" spans="1:6" s="11" customFormat="1" ht="21" customHeight="1" x14ac:dyDescent="0.25">
      <c r="A150" s="6"/>
      <c r="B150" s="7" t="s">
        <v>31</v>
      </c>
      <c r="C150" s="51">
        <v>47644</v>
      </c>
      <c r="D150" s="51">
        <v>47644</v>
      </c>
      <c r="E150" s="51">
        <f t="shared" si="8"/>
        <v>0</v>
      </c>
      <c r="F150" s="34">
        <f t="shared" si="9"/>
        <v>100</v>
      </c>
    </row>
    <row r="151" spans="1:6" s="11" customFormat="1" ht="21" customHeight="1" x14ac:dyDescent="0.25">
      <c r="A151" s="6"/>
      <c r="B151" s="7" t="s">
        <v>30</v>
      </c>
      <c r="C151" s="51">
        <v>5329</v>
      </c>
      <c r="D151" s="51">
        <v>5329</v>
      </c>
      <c r="E151" s="51">
        <f t="shared" si="8"/>
        <v>0</v>
      </c>
      <c r="F151" s="34">
        <f t="shared" si="9"/>
        <v>100</v>
      </c>
    </row>
    <row r="152" spans="1:6" s="1" customFormat="1" ht="29.25" customHeight="1" x14ac:dyDescent="0.25">
      <c r="A152" s="3" t="s">
        <v>29</v>
      </c>
      <c r="B152" s="22" t="s">
        <v>28</v>
      </c>
      <c r="C152" s="50">
        <f>SUM(C153:C163)</f>
        <v>94050</v>
      </c>
      <c r="D152" s="50">
        <f>SUM(D153:D163)</f>
        <v>94050</v>
      </c>
      <c r="E152" s="50">
        <f t="shared" si="8"/>
        <v>0</v>
      </c>
      <c r="F152" s="33">
        <f t="shared" si="9"/>
        <v>100</v>
      </c>
    </row>
    <row r="153" spans="1:6" s="11" customFormat="1" ht="22.5" customHeight="1" x14ac:dyDescent="0.25">
      <c r="A153" s="6"/>
      <c r="B153" s="7" t="s">
        <v>27</v>
      </c>
      <c r="C153" s="51">
        <v>1673</v>
      </c>
      <c r="D153" s="51">
        <v>1673</v>
      </c>
      <c r="E153" s="51">
        <f t="shared" si="8"/>
        <v>0</v>
      </c>
      <c r="F153" s="34">
        <f t="shared" si="9"/>
        <v>100</v>
      </c>
    </row>
    <row r="154" spans="1:6" s="11" customFormat="1" ht="56.25" customHeight="1" x14ac:dyDescent="0.25">
      <c r="A154" s="6"/>
      <c r="B154" s="7" t="s">
        <v>219</v>
      </c>
      <c r="C154" s="51">
        <v>58864</v>
      </c>
      <c r="D154" s="51">
        <v>58864</v>
      </c>
      <c r="E154" s="51">
        <f t="shared" si="8"/>
        <v>0</v>
      </c>
      <c r="F154" s="34">
        <f t="shared" si="9"/>
        <v>100</v>
      </c>
    </row>
    <row r="155" spans="1:6" s="11" customFormat="1" ht="31.5" customHeight="1" x14ac:dyDescent="0.25">
      <c r="A155" s="6"/>
      <c r="B155" s="7" t="s">
        <v>26</v>
      </c>
      <c r="C155" s="51">
        <v>6491</v>
      </c>
      <c r="D155" s="51">
        <v>6491</v>
      </c>
      <c r="E155" s="51">
        <f t="shared" si="8"/>
        <v>0</v>
      </c>
      <c r="F155" s="34">
        <f t="shared" si="9"/>
        <v>100</v>
      </c>
    </row>
    <row r="156" spans="1:6" s="11" customFormat="1" ht="44.25" customHeight="1" x14ac:dyDescent="0.25">
      <c r="A156" s="6"/>
      <c r="B156" s="7" t="s">
        <v>220</v>
      </c>
      <c r="C156" s="51">
        <v>5155</v>
      </c>
      <c r="D156" s="51">
        <v>5155</v>
      </c>
      <c r="E156" s="51">
        <f t="shared" si="8"/>
        <v>0</v>
      </c>
      <c r="F156" s="34">
        <f t="shared" si="9"/>
        <v>100</v>
      </c>
    </row>
    <row r="157" spans="1:6" s="11" customFormat="1" ht="32.25" customHeight="1" x14ac:dyDescent="0.25">
      <c r="A157" s="6"/>
      <c r="B157" s="7" t="s">
        <v>25</v>
      </c>
      <c r="C157" s="51">
        <v>327</v>
      </c>
      <c r="D157" s="51">
        <v>327</v>
      </c>
      <c r="E157" s="51">
        <f t="shared" si="8"/>
        <v>0</v>
      </c>
      <c r="F157" s="34">
        <f t="shared" si="9"/>
        <v>100</v>
      </c>
    </row>
    <row r="158" spans="1:6" s="11" customFormat="1" ht="31.5" customHeight="1" x14ac:dyDescent="0.25">
      <c r="A158" s="6"/>
      <c r="B158" s="7" t="s">
        <v>24</v>
      </c>
      <c r="C158" s="51">
        <v>632</v>
      </c>
      <c r="D158" s="51">
        <v>632</v>
      </c>
      <c r="E158" s="51">
        <f t="shared" si="8"/>
        <v>0</v>
      </c>
      <c r="F158" s="34">
        <f t="shared" si="9"/>
        <v>100</v>
      </c>
    </row>
    <row r="159" spans="1:6" s="11" customFormat="1" ht="22.5" customHeight="1" x14ac:dyDescent="0.25">
      <c r="A159" s="6"/>
      <c r="B159" s="7" t="s">
        <v>221</v>
      </c>
      <c r="C159" s="51">
        <v>11213</v>
      </c>
      <c r="D159" s="51">
        <v>11213</v>
      </c>
      <c r="E159" s="51">
        <f t="shared" si="8"/>
        <v>0</v>
      </c>
      <c r="F159" s="34">
        <f t="shared" si="9"/>
        <v>100</v>
      </c>
    </row>
    <row r="160" spans="1:6" s="11" customFormat="1" ht="42" customHeight="1" x14ac:dyDescent="0.25">
      <c r="A160" s="6"/>
      <c r="B160" s="7" t="s">
        <v>222</v>
      </c>
      <c r="C160" s="51">
        <v>1635</v>
      </c>
      <c r="D160" s="51">
        <v>1635</v>
      </c>
      <c r="E160" s="51">
        <f t="shared" si="8"/>
        <v>0</v>
      </c>
      <c r="F160" s="34">
        <f t="shared" si="9"/>
        <v>100</v>
      </c>
    </row>
    <row r="161" spans="1:6" s="11" customFormat="1" ht="81.75" customHeight="1" x14ac:dyDescent="0.25">
      <c r="A161" s="6"/>
      <c r="B161" s="7" t="s">
        <v>223</v>
      </c>
      <c r="C161" s="51">
        <v>3793</v>
      </c>
      <c r="D161" s="51">
        <v>3793</v>
      </c>
      <c r="E161" s="51">
        <f t="shared" si="8"/>
        <v>0</v>
      </c>
      <c r="F161" s="34">
        <f t="shared" si="9"/>
        <v>100</v>
      </c>
    </row>
    <row r="162" spans="1:6" s="11" customFormat="1" ht="69.75" customHeight="1" x14ac:dyDescent="0.25">
      <c r="A162" s="6"/>
      <c r="B162" s="7" t="s">
        <v>224</v>
      </c>
      <c r="C162" s="51">
        <v>3319</v>
      </c>
      <c r="D162" s="51">
        <v>3319</v>
      </c>
      <c r="E162" s="51">
        <f t="shared" si="8"/>
        <v>0</v>
      </c>
      <c r="F162" s="34">
        <f t="shared" si="9"/>
        <v>100</v>
      </c>
    </row>
    <row r="163" spans="1:6" s="11" customFormat="1" ht="32.25" customHeight="1" x14ac:dyDescent="0.25">
      <c r="A163" s="6"/>
      <c r="B163" s="7" t="s">
        <v>225</v>
      </c>
      <c r="C163" s="55">
        <v>948</v>
      </c>
      <c r="D163" s="55">
        <v>948</v>
      </c>
      <c r="E163" s="55">
        <f t="shared" si="8"/>
        <v>0</v>
      </c>
      <c r="F163" s="38">
        <f t="shared" si="9"/>
        <v>100</v>
      </c>
    </row>
    <row r="164" spans="1:6" s="1" customFormat="1" ht="44.25" customHeight="1" x14ac:dyDescent="0.25">
      <c r="A164" s="3" t="s">
        <v>23</v>
      </c>
      <c r="B164" s="22" t="s">
        <v>22</v>
      </c>
      <c r="C164" s="56">
        <f>47145+998</f>
        <v>48143</v>
      </c>
      <c r="D164" s="56">
        <f>47145+998</f>
        <v>48143</v>
      </c>
      <c r="E164" s="56">
        <f t="shared" si="8"/>
        <v>0</v>
      </c>
      <c r="F164" s="39">
        <f t="shared" si="9"/>
        <v>100</v>
      </c>
    </row>
    <row r="165" spans="1:6" s="1" customFormat="1" ht="30.75" customHeight="1" x14ac:dyDescent="0.25">
      <c r="A165" s="3" t="s">
        <v>21</v>
      </c>
      <c r="B165" s="22" t="s">
        <v>20</v>
      </c>
      <c r="C165" s="56">
        <v>34377</v>
      </c>
      <c r="D165" s="56">
        <v>34377</v>
      </c>
      <c r="E165" s="56">
        <f t="shared" si="8"/>
        <v>0</v>
      </c>
      <c r="F165" s="39">
        <f t="shared" si="9"/>
        <v>100</v>
      </c>
    </row>
    <row r="166" spans="1:6" s="1" customFormat="1" ht="30.75" customHeight="1" x14ac:dyDescent="0.25">
      <c r="A166" s="3" t="s">
        <v>19</v>
      </c>
      <c r="B166" s="22" t="s">
        <v>18</v>
      </c>
      <c r="C166" s="50">
        <v>19</v>
      </c>
      <c r="D166" s="50">
        <v>19</v>
      </c>
      <c r="E166" s="50">
        <f t="shared" si="8"/>
        <v>0</v>
      </c>
      <c r="F166" s="33">
        <f t="shared" si="9"/>
        <v>100</v>
      </c>
    </row>
    <row r="167" spans="1:6" s="1" customFormat="1" ht="47.25" hidden="1" customHeight="1" x14ac:dyDescent="0.25">
      <c r="A167" s="3" t="s">
        <v>226</v>
      </c>
      <c r="B167" s="22" t="s">
        <v>227</v>
      </c>
      <c r="C167" s="50"/>
      <c r="D167" s="50"/>
      <c r="E167" s="50">
        <f t="shared" si="8"/>
        <v>0</v>
      </c>
      <c r="F167" s="33" t="e">
        <f t="shared" si="9"/>
        <v>#DIV/0!</v>
      </c>
    </row>
    <row r="168" spans="1:6" s="1" customFormat="1" ht="23.25" customHeight="1" x14ac:dyDescent="0.25">
      <c r="A168" s="3" t="s">
        <v>248</v>
      </c>
      <c r="B168" s="22" t="s">
        <v>247</v>
      </c>
      <c r="C168" s="56">
        <v>1720</v>
      </c>
      <c r="D168" s="56">
        <v>1720</v>
      </c>
      <c r="E168" s="56">
        <f t="shared" si="8"/>
        <v>0</v>
      </c>
      <c r="F168" s="39">
        <f t="shared" si="9"/>
        <v>100</v>
      </c>
    </row>
    <row r="169" spans="1:6" s="1" customFormat="1" ht="23.25" customHeight="1" x14ac:dyDescent="0.25">
      <c r="A169" s="3" t="s">
        <v>17</v>
      </c>
      <c r="B169" s="22" t="s">
        <v>16</v>
      </c>
      <c r="C169" s="50">
        <f>SUM(C170:C172)</f>
        <v>1696874</v>
      </c>
      <c r="D169" s="50">
        <f>SUM(D170:D172)</f>
        <v>1696874</v>
      </c>
      <c r="E169" s="50">
        <f t="shared" si="8"/>
        <v>0</v>
      </c>
      <c r="F169" s="33">
        <f t="shared" si="9"/>
        <v>100</v>
      </c>
    </row>
    <row r="170" spans="1:6" s="11" customFormat="1" ht="80.25" customHeight="1" x14ac:dyDescent="0.25">
      <c r="A170" s="6"/>
      <c r="B170" s="7" t="s">
        <v>228</v>
      </c>
      <c r="C170" s="51">
        <v>1027413</v>
      </c>
      <c r="D170" s="51">
        <v>1027413</v>
      </c>
      <c r="E170" s="51">
        <f t="shared" si="8"/>
        <v>0</v>
      </c>
      <c r="F170" s="34">
        <f t="shared" si="9"/>
        <v>100</v>
      </c>
    </row>
    <row r="171" spans="1:6" s="11" customFormat="1" ht="55.5" customHeight="1" x14ac:dyDescent="0.25">
      <c r="A171" s="6"/>
      <c r="B171" s="7" t="s">
        <v>229</v>
      </c>
      <c r="C171" s="51">
        <v>663730</v>
      </c>
      <c r="D171" s="51">
        <v>663730</v>
      </c>
      <c r="E171" s="51">
        <f t="shared" si="8"/>
        <v>0</v>
      </c>
      <c r="F171" s="34">
        <f t="shared" si="9"/>
        <v>100</v>
      </c>
    </row>
    <row r="172" spans="1:6" s="11" customFormat="1" ht="69.75" customHeight="1" x14ac:dyDescent="0.25">
      <c r="A172" s="6"/>
      <c r="B172" s="7" t="s">
        <v>230</v>
      </c>
      <c r="C172" s="51">
        <v>5731</v>
      </c>
      <c r="D172" s="51">
        <v>5731</v>
      </c>
      <c r="E172" s="51">
        <f t="shared" si="8"/>
        <v>0</v>
      </c>
      <c r="F172" s="34">
        <f t="shared" si="9"/>
        <v>100</v>
      </c>
    </row>
    <row r="173" spans="1:6" s="1" customFormat="1" ht="24.75" hidden="1" customHeight="1" x14ac:dyDescent="0.25">
      <c r="A173" s="9" t="s">
        <v>15</v>
      </c>
      <c r="B173" s="23" t="s">
        <v>14</v>
      </c>
      <c r="C173" s="49">
        <f>C174+C175</f>
        <v>0</v>
      </c>
      <c r="D173" s="49">
        <f>D174+D175</f>
        <v>0</v>
      </c>
      <c r="E173" s="49">
        <f t="shared" si="8"/>
        <v>0</v>
      </c>
      <c r="F173" s="32" t="e">
        <f t="shared" si="9"/>
        <v>#DIV/0!</v>
      </c>
    </row>
    <row r="174" spans="1:6" s="1" customFormat="1" ht="32.25" hidden="1" customHeight="1" x14ac:dyDescent="0.25">
      <c r="A174" s="3" t="s">
        <v>13</v>
      </c>
      <c r="B174" s="22" t="s">
        <v>12</v>
      </c>
      <c r="C174" s="50"/>
      <c r="D174" s="50"/>
      <c r="E174" s="50">
        <f t="shared" si="8"/>
        <v>0</v>
      </c>
      <c r="F174" s="33" t="e">
        <f t="shared" si="9"/>
        <v>#DIV/0!</v>
      </c>
    </row>
    <row r="175" spans="1:6" s="1" customFormat="1" ht="21" hidden="1" customHeight="1" x14ac:dyDescent="0.25">
      <c r="A175" s="3" t="s">
        <v>11</v>
      </c>
      <c r="B175" s="22" t="s">
        <v>10</v>
      </c>
      <c r="C175" s="50">
        <f>SUM(C176:C177)</f>
        <v>0</v>
      </c>
      <c r="D175" s="50">
        <f>SUM(D176:D177)</f>
        <v>0</v>
      </c>
      <c r="E175" s="50">
        <f t="shared" si="8"/>
        <v>0</v>
      </c>
      <c r="F175" s="33" t="e">
        <f t="shared" si="9"/>
        <v>#DIV/0!</v>
      </c>
    </row>
    <row r="176" spans="1:6" s="11" customFormat="1" ht="33" hidden="1" customHeight="1" x14ac:dyDescent="0.25">
      <c r="A176" s="6"/>
      <c r="B176" s="7" t="s">
        <v>231</v>
      </c>
      <c r="C176" s="51"/>
      <c r="D176" s="51"/>
      <c r="E176" s="51">
        <f t="shared" si="8"/>
        <v>0</v>
      </c>
      <c r="F176" s="34" t="e">
        <f t="shared" si="9"/>
        <v>#DIV/0!</v>
      </c>
    </row>
    <row r="177" spans="1:6" s="11" customFormat="1" ht="21" hidden="1" customHeight="1" x14ac:dyDescent="0.25">
      <c r="A177" s="6"/>
      <c r="B177" s="7" t="s">
        <v>232</v>
      </c>
      <c r="C177" s="51">
        <v>0</v>
      </c>
      <c r="D177" s="51">
        <v>0</v>
      </c>
      <c r="E177" s="51">
        <f t="shared" si="8"/>
        <v>0</v>
      </c>
      <c r="F177" s="34" t="e">
        <f t="shared" si="9"/>
        <v>#DIV/0!</v>
      </c>
    </row>
    <row r="178" spans="1:6" s="1" customFormat="1" ht="24" hidden="1" customHeight="1" x14ac:dyDescent="0.25">
      <c r="A178" s="9" t="s">
        <v>9</v>
      </c>
      <c r="B178" s="23" t="s">
        <v>8</v>
      </c>
      <c r="C178" s="49"/>
      <c r="D178" s="49"/>
      <c r="E178" s="49">
        <f t="shared" si="8"/>
        <v>0</v>
      </c>
      <c r="F178" s="32" t="e">
        <f t="shared" si="9"/>
        <v>#DIV/0!</v>
      </c>
    </row>
    <row r="179" spans="1:6" s="1" customFormat="1" ht="41.25" hidden="1" customHeight="1" x14ac:dyDescent="0.25">
      <c r="A179" s="9" t="s">
        <v>7</v>
      </c>
      <c r="B179" s="23" t="s">
        <v>6</v>
      </c>
      <c r="C179" s="49"/>
      <c r="D179" s="49"/>
      <c r="E179" s="49">
        <f t="shared" si="8"/>
        <v>0</v>
      </c>
      <c r="F179" s="32" t="e">
        <f t="shared" si="9"/>
        <v>#DIV/0!</v>
      </c>
    </row>
    <row r="180" spans="1:6" s="1" customFormat="1" ht="33" hidden="1" customHeight="1" x14ac:dyDescent="0.25">
      <c r="A180" s="9" t="s">
        <v>5</v>
      </c>
      <c r="B180" s="23" t="s">
        <v>4</v>
      </c>
      <c r="C180" s="49"/>
      <c r="D180" s="49"/>
      <c r="E180" s="49">
        <f t="shared" si="8"/>
        <v>0</v>
      </c>
      <c r="F180" s="32" t="e">
        <f t="shared" si="9"/>
        <v>#DIV/0!</v>
      </c>
    </row>
    <row r="181" spans="1:6" s="1" customFormat="1" ht="27.75" customHeight="1" x14ac:dyDescent="0.25">
      <c r="A181" s="9"/>
      <c r="B181" s="23" t="s">
        <v>3</v>
      </c>
      <c r="C181" s="52">
        <f>C16+C83</f>
        <v>6808244.4913400002</v>
      </c>
      <c r="D181" s="52">
        <f>D16+D83</f>
        <v>6712648.8760000002</v>
      </c>
      <c r="E181" s="52">
        <f t="shared" si="8"/>
        <v>95595.615340000018</v>
      </c>
      <c r="F181" s="35">
        <f t="shared" si="9"/>
        <v>101.42411166003016</v>
      </c>
    </row>
    <row r="182" spans="1:6" ht="18" customHeight="1" x14ac:dyDescent="0.25">
      <c r="C182" s="45" t="s">
        <v>270</v>
      </c>
    </row>
  </sheetData>
  <mergeCells count="10">
    <mergeCell ref="B10:C10"/>
    <mergeCell ref="A12:C12"/>
    <mergeCell ref="B6:C6"/>
    <mergeCell ref="B7:C7"/>
    <mergeCell ref="B8:C8"/>
    <mergeCell ref="B1:C1"/>
    <mergeCell ref="B2:C2"/>
    <mergeCell ref="B3:C3"/>
    <mergeCell ref="B4:C4"/>
    <mergeCell ref="B5:C5"/>
  </mergeCells>
  <pageMargins left="1.1811023622047245" right="0.39370078740157483" top="0.78740157480314965" bottom="0.78740157480314965" header="0.19685039370078741" footer="0.23622047244094491"/>
  <pageSetup paperSize="9" scale="65" orientation="portrait" r:id="rId1"/>
  <headerFooter alignWithMargins="0"/>
  <rowBreaks count="2" manualBreakCount="2">
    <brk id="82" max="2" man="1"/>
    <brk id="1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2020-03-25T07:20:05Z</cp:lastPrinted>
  <dcterms:created xsi:type="dcterms:W3CDTF">2002-03-11T10:22:12Z</dcterms:created>
  <dcterms:modified xsi:type="dcterms:W3CDTF">2020-04-15T08:08:28Z</dcterms:modified>
</cp:coreProperties>
</file>